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45" yWindow="-150" windowWidth="11565" windowHeight="15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8" i="1"/>
  <c r="E235"/>
  <c r="E228"/>
  <c r="E220"/>
  <c r="E213" s="1"/>
  <c r="E212" s="1"/>
  <c r="E246" s="1"/>
  <c r="F246"/>
  <c r="G228"/>
  <c r="H228"/>
  <c r="F228"/>
  <c r="F220"/>
  <c r="G220"/>
  <c r="H220"/>
  <c r="D220"/>
  <c r="G170"/>
  <c r="H170"/>
  <c r="F170"/>
  <c r="E40"/>
  <c r="F7"/>
  <c r="G7" s="1"/>
  <c r="F12"/>
  <c r="G12"/>
  <c r="H12"/>
  <c r="E12"/>
  <c r="F10"/>
  <c r="G10"/>
  <c r="H10"/>
  <c r="E10"/>
  <c r="E8"/>
  <c r="F34"/>
  <c r="G34"/>
  <c r="H34"/>
  <c r="E34"/>
  <c r="D246"/>
  <c r="E195"/>
  <c r="F195" s="1"/>
  <c r="G195" s="1"/>
  <c r="H195" s="1"/>
  <c r="E159"/>
  <c r="F159" s="1"/>
  <c r="G159" s="1"/>
  <c r="H159" s="1"/>
  <c r="E150"/>
  <c r="F150" s="1"/>
  <c r="G150" s="1"/>
  <c r="H150" s="1"/>
  <c r="E148"/>
  <c r="F148" s="1"/>
  <c r="E146"/>
  <c r="E143" s="1"/>
  <c r="E131" s="1"/>
  <c r="D143"/>
  <c r="E141"/>
  <c r="F141"/>
  <c r="G141" s="1"/>
  <c r="H141" s="1"/>
  <c r="E139"/>
  <c r="F139"/>
  <c r="G139" s="1"/>
  <c r="E137"/>
  <c r="F137"/>
  <c r="D134"/>
  <c r="D131"/>
  <c r="E124"/>
  <c r="F124"/>
  <c r="G124" s="1"/>
  <c r="H124" s="1"/>
  <c r="E121"/>
  <c r="F121"/>
  <c r="G121" s="1"/>
  <c r="H121" s="1"/>
  <c r="E118"/>
  <c r="F118"/>
  <c r="G118" s="1"/>
  <c r="H118" s="1"/>
  <c r="E115"/>
  <c r="F115"/>
  <c r="G115" s="1"/>
  <c r="H115" s="1"/>
  <c r="E112"/>
  <c r="F112"/>
  <c r="G112" s="1"/>
  <c r="H112" s="1"/>
  <c r="E109"/>
  <c r="F109"/>
  <c r="G109" s="1"/>
  <c r="H109" s="1"/>
  <c r="E106"/>
  <c r="F106"/>
  <c r="G106" s="1"/>
  <c r="H106" s="1"/>
  <c r="E103"/>
  <c r="F103"/>
  <c r="G103" s="1"/>
  <c r="H103" s="1"/>
  <c r="E100"/>
  <c r="F100"/>
  <c r="G100" s="1"/>
  <c r="H100" s="1"/>
  <c r="E97"/>
  <c r="F97"/>
  <c r="G97" s="1"/>
  <c r="H97" s="1"/>
  <c r="E94"/>
  <c r="F94"/>
  <c r="G94" s="1"/>
  <c r="H94" s="1"/>
  <c r="E91"/>
  <c r="F91"/>
  <c r="G91" s="1"/>
  <c r="H91" s="1"/>
  <c r="E88"/>
  <c r="F88"/>
  <c r="G88" s="1"/>
  <c r="H88" s="1"/>
  <c r="E85"/>
  <c r="F85"/>
  <c r="G85" s="1"/>
  <c r="H85" s="1"/>
  <c r="E82"/>
  <c r="F82"/>
  <c r="G82" s="1"/>
  <c r="H82" s="1"/>
  <c r="E79"/>
  <c r="F79"/>
  <c r="G79" s="1"/>
  <c r="H79" s="1"/>
  <c r="E76"/>
  <c r="F76"/>
  <c r="G76" s="1"/>
  <c r="H76" s="1"/>
  <c r="E73"/>
  <c r="F73"/>
  <c r="G73" s="1"/>
  <c r="H73" s="1"/>
  <c r="E70"/>
  <c r="F70"/>
  <c r="G70" s="1"/>
  <c r="H70" s="1"/>
  <c r="E67"/>
  <c r="F67"/>
  <c r="G67" s="1"/>
  <c r="H67" s="1"/>
  <c r="E64"/>
  <c r="F64"/>
  <c r="G64" s="1"/>
  <c r="H64" s="1"/>
  <c r="E61"/>
  <c r="F61"/>
  <c r="G61" s="1"/>
  <c r="E58"/>
  <c r="F58"/>
  <c r="E55"/>
  <c r="F55"/>
  <c r="G55" s="1"/>
  <c r="H55" s="1"/>
  <c r="E52"/>
  <c r="F52"/>
  <c r="G52" s="1"/>
  <c r="H52" s="1"/>
  <c r="E49"/>
  <c r="E45"/>
  <c r="F49"/>
  <c r="G49"/>
  <c r="D45"/>
  <c r="E42"/>
  <c r="F42" s="1"/>
  <c r="G42" s="1"/>
  <c r="H42" s="1"/>
  <c r="E134"/>
  <c r="H49"/>
  <c r="G58"/>
  <c r="F45"/>
  <c r="F134"/>
  <c r="G137"/>
  <c r="F146"/>
  <c r="F8"/>
  <c r="G146"/>
  <c r="H58"/>
  <c r="H137"/>
  <c r="H146"/>
  <c r="H61" l="1"/>
  <c r="H45" s="1"/>
  <c r="G45"/>
  <c r="H139"/>
  <c r="H134" s="1"/>
  <c r="G134"/>
  <c r="G148"/>
  <c r="F143"/>
  <c r="F131" s="1"/>
  <c r="H7"/>
  <c r="H8" s="1"/>
  <c r="G8"/>
  <c r="G143" l="1"/>
  <c r="H148"/>
  <c r="H143" s="1"/>
  <c r="H131" s="1"/>
  <c r="G131"/>
</calcChain>
</file>

<file path=xl/sharedStrings.xml><?xml version="1.0" encoding="utf-8"?>
<sst xmlns="http://schemas.openxmlformats.org/spreadsheetml/2006/main" count="721" uniqueCount="306">
  <si>
    <t xml:space="preserve">Основные показатели прогноза социально-экономического развития 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</si>
  <si>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</si>
  <si>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</si>
  <si>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</si>
  <si>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</si>
  <si>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</si>
  <si>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</si>
  <si>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</si>
  <si>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</si>
  <si>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</si>
  <si>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</si>
  <si>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</si>
  <si>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</si>
  <si>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</si>
  <si>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</si>
  <si>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</si>
  <si>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</si>
  <si>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</si>
  <si>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</si>
  <si>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</si>
  <si>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</si>
  <si>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</si>
  <si>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</si>
  <si>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</si>
  <si>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</si>
  <si>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</si>
  <si>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</si>
  <si>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</si>
  <si>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</si>
  <si>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</si>
  <si>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</si>
  <si>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</si>
  <si>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</si>
  <si>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</si>
  <si>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</si>
  <si>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</si>
  <si>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</si>
  <si>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</si>
  <si>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</si>
  <si>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</si>
  <si>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</si>
  <si>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</si>
  <si>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</si>
  <si>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</si>
  <si>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</si>
  <si>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</si>
  <si>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</si>
  <si>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</si>
  <si>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</si>
  <si>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</si>
  <si>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</si>
  <si>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</si>
  <si>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</si>
  <si>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</si>
  <si>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</si>
  <si>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</si>
  <si>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</si>
  <si>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</si>
  <si>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</si>
  <si>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 xml:space="preserve">Тыс. руб. в ценах соотв. лет </t>
  </si>
  <si>
    <t>Индекс производства[2]</t>
  </si>
  <si>
    <t>Индекс-дефлятор</t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</si>
  <si>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</si>
  <si>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</si>
  <si>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</si>
  <si>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</si>
  <si>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</si>
  <si>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</si>
  <si>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</si>
  <si>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</si>
  <si>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</si>
  <si>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</si>
  <si>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</si>
  <si>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</si>
  <si>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</si>
  <si>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</si>
  <si>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</si>
  <si>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</si>
  <si>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</si>
  <si>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</si>
  <si>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</si>
  <si>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</si>
  <si>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</si>
  <si>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</si>
  <si>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</si>
  <si>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</si>
  <si>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</si>
  <si>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</si>
  <si>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</si>
  <si>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</si>
  <si>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</si>
  <si>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</si>
  <si>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</si>
  <si>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</si>
  <si>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</si>
  <si>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</si>
  <si>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</si>
  <si>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</si>
  <si>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</si>
  <si>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</si>
  <si>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</si>
  <si>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</si>
  <si>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</si>
  <si>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</si>
  <si>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</si>
  <si>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</si>
  <si>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</si>
  <si>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</si>
  <si>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</si>
  <si>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</si>
  <si>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</si>
  <si>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</si>
  <si>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</si>
  <si>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</si>
  <si>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</si>
  <si>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</si>
  <si>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</si>
  <si>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</si>
  <si>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</si>
  <si>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</si>
  <si>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</si>
  <si>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</si>
  <si>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</si>
  <si>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</si>
  <si>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</si>
  <si>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</si>
  <si>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</si>
  <si>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</si>
  <si>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VI</t>
  </si>
  <si>
    <t>Потребительский рынок</t>
  </si>
  <si>
    <t>Оборот розничной торговли 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</si>
  <si>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</si>
  <si>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</si>
  <si>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</si>
  <si>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</si>
  <si>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</si>
  <si>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</si>
  <si>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</si>
  <si>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</si>
  <si>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</si>
  <si>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</si>
  <si>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</si>
  <si>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</si>
  <si>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</si>
  <si>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</si>
  <si>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</si>
  <si>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</si>
  <si>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</si>
  <si>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</si>
  <si>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</si>
  <si>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</si>
  <si>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</si>
  <si>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</si>
  <si>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</si>
  <si>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</si>
  <si>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-</t>
  </si>
  <si>
    <t>…</t>
  </si>
  <si>
    <t xml:space="preserve">Другие виды экономической деятельности (указать какие) производство комплектующих изделий к автомобилям; производство пищевых ферментов
прочие машины и оборудование  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</si>
  <si>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</si>
  <si>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</si>
  <si>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</si>
  <si>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</si>
  <si>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</si>
  <si>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</si>
  <si>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</si>
  <si>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</si>
  <si>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</si>
  <si>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</si>
  <si>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</si>
  <si>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</si>
  <si>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</si>
  <si>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</si>
  <si>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</si>
  <si>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</si>
  <si>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</si>
  <si>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</si>
  <si>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</si>
  <si>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</si>
  <si>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</si>
  <si>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</si>
  <si>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</si>
  <si>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</si>
  <si>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</si>
  <si>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</si>
  <si>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</si>
  <si>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</si>
  <si>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</si>
  <si>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</si>
  <si>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</si>
  <si>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</si>
  <si>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</si>
  <si>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</si>
  <si>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</si>
  <si>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</si>
  <si>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товары(работы, услуги)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</si>
  <si>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</si>
  <si>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</si>
  <si>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</si>
  <si>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</si>
  <si>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</si>
  <si>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</si>
  <si>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</si>
  <si>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</si>
  <si>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</si>
  <si>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</si>
  <si>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</si>
  <si>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</si>
  <si>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</si>
  <si>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</si>
  <si>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</si>
  <si>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</si>
  <si>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</si>
  <si>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</si>
  <si>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</si>
  <si>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</si>
  <si>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</si>
  <si>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</si>
  <si>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</si>
  <si>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</si>
  <si>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</si>
  <si>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</si>
  <si>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</si>
  <si>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</si>
  <si>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</si>
  <si>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1.2.5.</t>
  </si>
  <si>
    <t xml:space="preserve"> Безвозмездные поступления от негосударственных организаций</t>
  </si>
  <si>
    <t>1.2.6</t>
  </si>
  <si>
    <t xml:space="preserve"> Безвозмездные поступления от нерезидентов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</si>
  <si>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</si>
  <si>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</si>
  <si>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</si>
  <si>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</si>
  <si>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</si>
  <si>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</si>
  <si>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</si>
  <si>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</si>
  <si>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</si>
  <si>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</si>
  <si>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</si>
  <si>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</si>
  <si>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</si>
  <si>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</si>
  <si>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</si>
  <si>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</si>
  <si>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</si>
  <si>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</si>
  <si>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</si>
  <si>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</si>
  <si>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</si>
  <si>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</si>
  <si>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</si>
  <si>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</si>
  <si>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</si>
  <si>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</si>
  <si>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</si>
  <si>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</si>
  <si>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</si>
  <si>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</si>
  <si>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</si>
  <si>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</si>
  <si>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</si>
  <si>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</si>
  <si>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</si>
  <si>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</si>
  <si>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</si>
  <si>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</si>
  <si>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</si>
  <si>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</si>
  <si>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</si>
  <si>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</si>
  <si>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</si>
  <si>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</si>
  <si>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</si>
  <si>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</si>
  <si>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</si>
  <si>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</si>
  <si>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</si>
  <si>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</si>
  <si>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</si>
  <si>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</si>
  <si>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</si>
  <si>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</si>
  <si>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</si>
  <si>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</si>
  <si>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</si>
  <si>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</si>
  <si>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</si>
  <si>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</si>
  <si>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</si>
  <si>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</si>
  <si>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</si>
  <si>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</si>
  <si>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</si>
  <si>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</si>
  <si>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</si>
  <si>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</si>
  <si>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</si>
  <si>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</si>
  <si>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Протяженность автодорог общего пользования местного значения с твердым покрытием,  (на конец года)
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</si>
  <si>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Times New Roman"/>
        <family val="1"/>
        <charset val="204"/>
      </rPr>
      <t>Добыча полезных ископаемых</t>
    </r>
    <r>
      <rPr>
        <sz val="10"/>
        <rFont val="Times New Roman"/>
        <family val="1"/>
        <charset val="204"/>
      </rPr>
      <t xml:space="preserve">" </t>
    </r>
    <r>
      <rPr>
        <b/>
        <sz val="10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</si>
  <si>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</si>
  <si>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</si>
  <si>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</si>
  <si>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 твердым покрытием в общей протяженности автомобильных дорог общего пользования</t>
    </r>
  </si>
  <si>
    <t xml:space="preserve"> муниципального образования Ивангородское городское поселение  Кингисеппского муниципального района Ленинградской области на 2023 -  2025 годы</t>
  </si>
  <si>
    <t>1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</si>
</sst>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9" fillId="0" borderId="0" xfId="0" applyFont="1"/>
    <xf numFmtId="164" fontId="4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0" xfId="0" applyFont="1" applyFill="1"/>
    <xf numFmtId="0" fontId="4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 indent="4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6" fontId="4" fillId="2" borderId="1" xfId="2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 applyProtection="1">
      <alignment horizontal="left" vertical="top" wrapText="1"/>
    </xf>
    <xf numFmtId="166" fontId="3" fillId="2" borderId="1" xfId="2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1" applyFont="1" applyAlignment="1" applyProtection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6"/>
  <sheetViews>
    <sheetView tabSelected="1" topLeftCell="A274" zoomScaleNormal="100" workbookViewId="0">
      <selection activeCell="J255" sqref="J255"/>
    </sheetView>
  </sheetViews>
  <sheetFormatPr defaultRowHeight="15"/>
  <cols>
    <col min="1" max="1" width="3.42578125" style="18" customWidth="1"/>
    <col min="2" max="2" width="27.28515625" style="18" customWidth="1"/>
    <col min="3" max="3" width="10" style="18" customWidth="1"/>
    <col min="4" max="4" width="13.28515625" style="18" customWidth="1"/>
    <col min="5" max="5" width="14.140625" style="18" customWidth="1"/>
    <col min="6" max="6" width="9.7109375" style="35" customWidth="1"/>
    <col min="7" max="7" width="10.5703125" style="35" customWidth="1"/>
    <col min="8" max="8" width="9.28515625" style="35" customWidth="1"/>
    <col min="9" max="9" width="14" customWidth="1"/>
  </cols>
  <sheetData>
    <row r="1" spans="1:8">
      <c r="A1" s="84" t="s">
        <v>0</v>
      </c>
      <c r="B1" s="84"/>
      <c r="C1" s="84"/>
      <c r="D1" s="84"/>
      <c r="E1" s="84"/>
      <c r="F1" s="84"/>
      <c r="G1" s="84"/>
      <c r="H1" s="84"/>
    </row>
    <row r="2" spans="1:8" ht="33.75" customHeight="1">
      <c r="A2" s="94" t="s">
        <v>304</v>
      </c>
      <c r="B2" s="94"/>
      <c r="C2" s="94"/>
      <c r="D2" s="94"/>
      <c r="E2" s="94"/>
      <c r="F2" s="94"/>
      <c r="G2" s="94"/>
      <c r="H2" s="94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82" t="s">
        <v>1</v>
      </c>
      <c r="B4" s="82" t="s">
        <v>2</v>
      </c>
      <c r="C4" s="82" t="s">
        <v>3</v>
      </c>
      <c r="D4" s="23" t="s">
        <v>4</v>
      </c>
      <c r="E4" s="23" t="s">
        <v>5</v>
      </c>
      <c r="F4" s="82" t="s">
        <v>6</v>
      </c>
      <c r="G4" s="82"/>
      <c r="H4" s="82"/>
    </row>
    <row r="5" spans="1:8">
      <c r="A5" s="82"/>
      <c r="B5" s="82"/>
      <c r="C5" s="82"/>
      <c r="D5" s="23">
        <v>2021</v>
      </c>
      <c r="E5" s="23">
        <v>2022</v>
      </c>
      <c r="F5" s="23">
        <v>2023</v>
      </c>
      <c r="G5" s="23">
        <v>2024</v>
      </c>
      <c r="H5" s="23">
        <v>2025</v>
      </c>
    </row>
    <row r="6" spans="1:8">
      <c r="A6" s="73" t="s">
        <v>7</v>
      </c>
      <c r="B6" s="96" t="s">
        <v>8</v>
      </c>
      <c r="C6" s="96"/>
      <c r="D6" s="96"/>
      <c r="E6" s="96"/>
      <c r="F6" s="96"/>
      <c r="G6" s="96"/>
      <c r="H6" s="97"/>
    </row>
    <row r="7" spans="1:8" ht="26.25">
      <c r="A7" s="95">
        <v>1</v>
      </c>
      <c r="B7" s="53" t="s">
        <v>9</v>
      </c>
      <c r="C7" s="54" t="s">
        <v>10</v>
      </c>
      <c r="D7" s="59">
        <v>9870</v>
      </c>
      <c r="E7" s="59">
        <v>9658</v>
      </c>
      <c r="F7" s="59">
        <f>E7+E16-101</f>
        <v>9486</v>
      </c>
      <c r="G7" s="59">
        <f>F7+F16-100</f>
        <v>9336</v>
      </c>
      <c r="H7" s="59">
        <f>G7+G16-99</f>
        <v>9187</v>
      </c>
    </row>
    <row r="8" spans="1:8" ht="26.25">
      <c r="A8" s="95"/>
      <c r="B8" s="53" t="s">
        <v>11</v>
      </c>
      <c r="C8" s="54" t="s">
        <v>12</v>
      </c>
      <c r="D8" s="54">
        <v>105.8</v>
      </c>
      <c r="E8" s="51">
        <f>E7/D7*100</f>
        <v>97.852077001013171</v>
      </c>
      <c r="F8" s="51">
        <f>F7/E7*100</f>
        <v>98.219092979913029</v>
      </c>
      <c r="G8" s="51">
        <f>G7/F7*100</f>
        <v>98.418722327640722</v>
      </c>
      <c r="H8" s="51">
        <f>H7/G7*100</f>
        <v>98.404027420736924</v>
      </c>
    </row>
    <row r="9" spans="1:8">
      <c r="A9" s="95" t="s">
        <v>13</v>
      </c>
      <c r="B9" s="53" t="s">
        <v>14</v>
      </c>
      <c r="C9" s="54" t="s">
        <v>10</v>
      </c>
      <c r="D9" s="59">
        <v>9861</v>
      </c>
      <c r="E9" s="59">
        <v>9649</v>
      </c>
      <c r="F9" s="59">
        <v>9477</v>
      </c>
      <c r="G9" s="59">
        <v>9328</v>
      </c>
      <c r="H9" s="59">
        <v>9179</v>
      </c>
    </row>
    <row r="10" spans="1:8" ht="26.25">
      <c r="A10" s="95"/>
      <c r="B10" s="53" t="s">
        <v>11</v>
      </c>
      <c r="C10" s="54" t="s">
        <v>12</v>
      </c>
      <c r="D10" s="51">
        <v>105.8</v>
      </c>
      <c r="E10" s="51">
        <f>E9/D9*100</f>
        <v>97.850116621032342</v>
      </c>
      <c r="F10" s="51">
        <f>F9/E9*100</f>
        <v>98.217431858223648</v>
      </c>
      <c r="G10" s="51">
        <f>G9/F9*100</f>
        <v>98.427772501846576</v>
      </c>
      <c r="H10" s="51">
        <f>H9/G9*100</f>
        <v>98.40265866209262</v>
      </c>
    </row>
    <row r="11" spans="1:8">
      <c r="A11" s="95" t="s">
        <v>15</v>
      </c>
      <c r="B11" s="53" t="s">
        <v>16</v>
      </c>
      <c r="C11" s="54" t="s">
        <v>10</v>
      </c>
      <c r="D11" s="54">
        <v>9</v>
      </c>
      <c r="E11" s="54">
        <v>9</v>
      </c>
      <c r="F11" s="60">
        <v>9</v>
      </c>
      <c r="G11" s="60">
        <v>8</v>
      </c>
      <c r="H11" s="60">
        <v>8</v>
      </c>
    </row>
    <row r="12" spans="1:8" ht="26.25">
      <c r="A12" s="95"/>
      <c r="B12" s="53" t="s">
        <v>17</v>
      </c>
      <c r="C12" s="54" t="s">
        <v>12</v>
      </c>
      <c r="D12" s="54">
        <v>100</v>
      </c>
      <c r="E12" s="51">
        <f>E11/D11*100</f>
        <v>100</v>
      </c>
      <c r="F12" s="51">
        <f>F11/E11*100</f>
        <v>100</v>
      </c>
      <c r="G12" s="51">
        <f>G11/F11*100</f>
        <v>88.888888888888886</v>
      </c>
      <c r="H12" s="51">
        <f>H11/G11*100</f>
        <v>100</v>
      </c>
    </row>
    <row r="13" spans="1:8" ht="26.25">
      <c r="A13" s="52" t="s">
        <v>18</v>
      </c>
      <c r="B13" s="53" t="s">
        <v>19</v>
      </c>
      <c r="C13" s="54" t="s">
        <v>10</v>
      </c>
      <c r="D13" s="74">
        <v>9764</v>
      </c>
      <c r="E13" s="74">
        <v>9572</v>
      </c>
      <c r="F13" s="74">
        <v>9411</v>
      </c>
      <c r="G13" s="74">
        <v>9261</v>
      </c>
      <c r="H13" s="74">
        <v>9113</v>
      </c>
    </row>
    <row r="14" spans="1:8" ht="26.25">
      <c r="A14" s="52">
        <v>2</v>
      </c>
      <c r="B14" s="53" t="s">
        <v>20</v>
      </c>
      <c r="C14" s="54" t="s">
        <v>10</v>
      </c>
      <c r="D14" s="54">
        <v>52</v>
      </c>
      <c r="E14" s="54">
        <v>49</v>
      </c>
      <c r="F14" s="54">
        <v>48</v>
      </c>
      <c r="G14" s="54">
        <v>47</v>
      </c>
      <c r="H14" s="54">
        <v>46</v>
      </c>
    </row>
    <row r="15" spans="1:8">
      <c r="A15" s="52">
        <v>3</v>
      </c>
      <c r="B15" s="53" t="s">
        <v>21</v>
      </c>
      <c r="C15" s="54" t="s">
        <v>10</v>
      </c>
      <c r="D15" s="54">
        <v>184</v>
      </c>
      <c r="E15" s="54">
        <v>150</v>
      </c>
      <c r="F15" s="54">
        <v>148</v>
      </c>
      <c r="G15" s="54">
        <v>146</v>
      </c>
      <c r="H15" s="54">
        <v>144</v>
      </c>
    </row>
    <row r="16" spans="1:8" ht="26.25">
      <c r="A16" s="52">
        <v>4</v>
      </c>
      <c r="B16" s="53" t="s">
        <v>22</v>
      </c>
      <c r="C16" s="54" t="s">
        <v>10</v>
      </c>
      <c r="D16" s="54">
        <v>-80</v>
      </c>
      <c r="E16" s="54">
        <v>-71</v>
      </c>
      <c r="F16" s="54">
        <v>-50</v>
      </c>
      <c r="G16" s="54">
        <v>-50</v>
      </c>
      <c r="H16" s="54">
        <v>-50</v>
      </c>
    </row>
    <row r="17" spans="1:8" ht="30" customHeight="1">
      <c r="A17" s="52">
        <v>5</v>
      </c>
      <c r="B17" s="53" t="s">
        <v>23</v>
      </c>
      <c r="C17" s="54" t="s">
        <v>24</v>
      </c>
      <c r="D17" s="51">
        <v>5.6</v>
      </c>
      <c r="E17" s="51">
        <v>5.0999999999999996</v>
      </c>
      <c r="F17" s="51">
        <v>5.0999999999999996</v>
      </c>
      <c r="G17" s="51">
        <v>5.0999999999999996</v>
      </c>
      <c r="H17" s="51">
        <v>5</v>
      </c>
    </row>
    <row r="18" spans="1:8" ht="29.25" customHeight="1">
      <c r="A18" s="52">
        <v>6</v>
      </c>
      <c r="B18" s="53" t="s">
        <v>25</v>
      </c>
      <c r="C18" s="54" t="s">
        <v>24</v>
      </c>
      <c r="D18" s="51">
        <v>19.7</v>
      </c>
      <c r="E18" s="51">
        <v>15.7</v>
      </c>
      <c r="F18" s="51">
        <v>15.7</v>
      </c>
      <c r="G18" s="51">
        <v>15.8</v>
      </c>
      <c r="H18" s="51">
        <v>15.8</v>
      </c>
    </row>
    <row r="19" spans="1:8" ht="30" customHeight="1">
      <c r="A19" s="52">
        <v>7</v>
      </c>
      <c r="B19" s="53" t="s">
        <v>26</v>
      </c>
      <c r="C19" s="54" t="s">
        <v>24</v>
      </c>
      <c r="D19" s="51">
        <v>-14.1</v>
      </c>
      <c r="E19" s="51">
        <v>-10.6</v>
      </c>
      <c r="F19" s="51">
        <v>-10.6</v>
      </c>
      <c r="G19" s="51">
        <v>-10.7</v>
      </c>
      <c r="H19" s="51">
        <v>-10.8</v>
      </c>
    </row>
    <row r="20" spans="1:8" ht="29.25" customHeight="1">
      <c r="A20" s="52">
        <v>8</v>
      </c>
      <c r="B20" s="53" t="s">
        <v>27</v>
      </c>
      <c r="C20" s="54" t="s">
        <v>24</v>
      </c>
      <c r="D20" s="51">
        <v>8.6999999999999993</v>
      </c>
      <c r="E20" s="51">
        <v>-7.4</v>
      </c>
      <c r="F20" s="51">
        <v>-5.3</v>
      </c>
      <c r="G20" s="51">
        <v>-5.4</v>
      </c>
      <c r="H20" s="51">
        <v>-5.5</v>
      </c>
    </row>
    <row r="21" spans="1:8">
      <c r="A21" s="84"/>
      <c r="B21" s="84"/>
      <c r="C21" s="84"/>
      <c r="D21" s="84"/>
      <c r="E21" s="84"/>
      <c r="F21" s="84"/>
      <c r="G21" s="84"/>
      <c r="H21" s="84"/>
    </row>
    <row r="22" spans="1:8">
      <c r="A22" s="82" t="s">
        <v>1</v>
      </c>
      <c r="B22" s="82" t="s">
        <v>2</v>
      </c>
      <c r="C22" s="82" t="s">
        <v>3</v>
      </c>
      <c r="D22" s="23" t="s">
        <v>4</v>
      </c>
      <c r="E22" s="23" t="s">
        <v>5</v>
      </c>
      <c r="F22" s="82" t="s">
        <v>6</v>
      </c>
      <c r="G22" s="82"/>
      <c r="H22" s="82"/>
    </row>
    <row r="23" spans="1:8">
      <c r="A23" s="82"/>
      <c r="B23" s="82"/>
      <c r="C23" s="82"/>
      <c r="D23" s="23">
        <v>2021</v>
      </c>
      <c r="E23" s="23">
        <v>2022</v>
      </c>
      <c r="F23" s="23">
        <v>2023</v>
      </c>
      <c r="G23" s="23">
        <v>2024</v>
      </c>
      <c r="H23" s="23">
        <v>2025</v>
      </c>
    </row>
    <row r="24" spans="1:8">
      <c r="A24" s="25" t="s">
        <v>28</v>
      </c>
      <c r="B24" s="82" t="s">
        <v>29</v>
      </c>
      <c r="C24" s="82"/>
      <c r="D24" s="82"/>
      <c r="E24" s="82"/>
      <c r="F24" s="82"/>
      <c r="G24" s="82"/>
      <c r="H24" s="82"/>
    </row>
    <row r="25" spans="1:8" ht="26.25">
      <c r="A25" s="52" t="s">
        <v>305</v>
      </c>
      <c r="B25" s="53" t="s">
        <v>30</v>
      </c>
      <c r="C25" s="54" t="s">
        <v>10</v>
      </c>
      <c r="D25" s="59"/>
      <c r="E25" s="59"/>
      <c r="F25" s="59"/>
      <c r="G25" s="59"/>
      <c r="H25" s="59"/>
    </row>
    <row r="26" spans="1:8" ht="26.25">
      <c r="A26" s="52" t="s">
        <v>31</v>
      </c>
      <c r="B26" s="58" t="s">
        <v>32</v>
      </c>
      <c r="C26" s="54" t="s">
        <v>12</v>
      </c>
      <c r="D26" s="54">
        <v>0.54</v>
      </c>
      <c r="E26" s="54">
        <v>0.5</v>
      </c>
      <c r="F26" s="54">
        <v>0.4</v>
      </c>
      <c r="G26" s="54">
        <v>0.4</v>
      </c>
      <c r="H26" s="54">
        <v>0.4</v>
      </c>
    </row>
    <row r="27" spans="1:8" ht="51.75">
      <c r="A27" s="52" t="s">
        <v>33</v>
      </c>
      <c r="B27" s="58" t="s">
        <v>34</v>
      </c>
      <c r="C27" s="54" t="s">
        <v>10</v>
      </c>
      <c r="D27" s="54">
        <v>26</v>
      </c>
      <c r="E27" s="54">
        <v>27</v>
      </c>
      <c r="F27" s="54">
        <v>23</v>
      </c>
      <c r="G27" s="60">
        <v>22</v>
      </c>
      <c r="H27" s="60">
        <v>21</v>
      </c>
    </row>
    <row r="28" spans="1:8" ht="51.75">
      <c r="A28" s="52" t="s">
        <v>35</v>
      </c>
      <c r="B28" s="58" t="s">
        <v>36</v>
      </c>
      <c r="C28" s="54" t="s">
        <v>37</v>
      </c>
      <c r="D28" s="59">
        <v>367</v>
      </c>
      <c r="E28" s="59">
        <v>295</v>
      </c>
      <c r="F28" s="59">
        <v>265</v>
      </c>
      <c r="G28" s="59">
        <v>235</v>
      </c>
      <c r="H28" s="59">
        <v>205</v>
      </c>
    </row>
    <row r="29" spans="1:8" ht="26.25">
      <c r="A29" s="24" t="s">
        <v>38</v>
      </c>
      <c r="B29" s="49" t="s">
        <v>39</v>
      </c>
      <c r="C29" s="48" t="s">
        <v>37</v>
      </c>
      <c r="D29" s="48"/>
      <c r="E29" s="54"/>
      <c r="F29" s="54"/>
      <c r="G29" s="54"/>
      <c r="H29" s="54"/>
    </row>
    <row r="30" spans="1:8">
      <c r="A30" s="24" t="s">
        <v>40</v>
      </c>
      <c r="B30" s="45" t="s">
        <v>41</v>
      </c>
      <c r="C30" s="48" t="s">
        <v>37</v>
      </c>
      <c r="D30" s="48"/>
      <c r="E30" s="54"/>
      <c r="F30" s="54"/>
      <c r="G30" s="54"/>
      <c r="H30" s="54"/>
    </row>
    <row r="31" spans="1:8" ht="26.25">
      <c r="A31" s="24" t="s">
        <v>42</v>
      </c>
      <c r="B31" s="45" t="s">
        <v>43</v>
      </c>
      <c r="C31" s="48" t="s">
        <v>37</v>
      </c>
      <c r="D31" s="48"/>
      <c r="E31" s="54"/>
      <c r="F31" s="54"/>
      <c r="G31" s="54"/>
      <c r="H31" s="54"/>
    </row>
    <row r="32" spans="1:8" ht="51.75">
      <c r="A32" s="52" t="s">
        <v>44</v>
      </c>
      <c r="B32" s="36" t="s">
        <v>45</v>
      </c>
      <c r="C32" s="38" t="s">
        <v>10</v>
      </c>
      <c r="D32" s="39">
        <v>1756</v>
      </c>
      <c r="E32" s="61">
        <v>1698</v>
      </c>
      <c r="F32" s="61">
        <v>1818</v>
      </c>
      <c r="G32" s="61">
        <v>1868</v>
      </c>
      <c r="H32" s="61">
        <v>1918</v>
      </c>
    </row>
    <row r="33" spans="1:8" ht="64.5">
      <c r="A33" s="63" t="s">
        <v>46</v>
      </c>
      <c r="B33" s="36" t="s">
        <v>47</v>
      </c>
      <c r="C33" s="40" t="s">
        <v>48</v>
      </c>
      <c r="D33" s="39">
        <v>50335</v>
      </c>
      <c r="E33" s="62">
        <v>49872.6</v>
      </c>
      <c r="F33" s="62">
        <v>54460.9</v>
      </c>
      <c r="G33" s="62">
        <v>58327.6</v>
      </c>
      <c r="H33" s="62">
        <v>62177.2</v>
      </c>
    </row>
    <row r="34" spans="1:8" ht="51.75">
      <c r="A34" s="64" t="s">
        <v>49</v>
      </c>
      <c r="B34" s="36" t="s">
        <v>50</v>
      </c>
      <c r="C34" s="38" t="s">
        <v>51</v>
      </c>
      <c r="D34" s="41">
        <v>1028472</v>
      </c>
      <c r="E34" s="59">
        <f>E33*E32*12/1000</f>
        <v>1016204.0975999999</v>
      </c>
      <c r="F34" s="59">
        <f>F33*F32*12/1000</f>
        <v>1188118.9944000002</v>
      </c>
      <c r="G34" s="59">
        <f>G33*G32*12/1000</f>
        <v>1307471.4815999998</v>
      </c>
      <c r="H34" s="59">
        <f>H33*H32*12/1000</f>
        <v>1431070.4351999997</v>
      </c>
    </row>
    <row r="35" spans="1:8">
      <c r="A35" s="84"/>
      <c r="B35" s="84"/>
      <c r="C35" s="84"/>
      <c r="D35" s="84"/>
      <c r="E35" s="84"/>
      <c r="F35" s="84"/>
      <c r="G35" s="84"/>
      <c r="H35" s="84"/>
    </row>
    <row r="36" spans="1:8">
      <c r="A36" s="82" t="s">
        <v>1</v>
      </c>
      <c r="B36" s="82" t="s">
        <v>2</v>
      </c>
      <c r="C36" s="82" t="s">
        <v>3</v>
      </c>
      <c r="D36" s="23" t="s">
        <v>4</v>
      </c>
      <c r="E36" s="23" t="s">
        <v>5</v>
      </c>
      <c r="F36" s="82" t="s">
        <v>6</v>
      </c>
      <c r="G36" s="82"/>
      <c r="H36" s="82"/>
    </row>
    <row r="37" spans="1:8">
      <c r="A37" s="82"/>
      <c r="B37" s="82"/>
      <c r="C37" s="82"/>
      <c r="D37" s="23">
        <v>2021</v>
      </c>
      <c r="E37" s="23">
        <v>2022</v>
      </c>
      <c r="F37" s="23">
        <v>2023</v>
      </c>
      <c r="G37" s="23">
        <v>2024</v>
      </c>
      <c r="H37" s="23">
        <v>2025</v>
      </c>
    </row>
    <row r="38" spans="1:8">
      <c r="A38" s="26" t="s">
        <v>52</v>
      </c>
      <c r="B38" s="88" t="s">
        <v>53</v>
      </c>
      <c r="C38" s="88"/>
      <c r="D38" s="88"/>
      <c r="E38" s="88"/>
      <c r="F38" s="88"/>
      <c r="G38" s="88"/>
      <c r="H38" s="88"/>
    </row>
    <row r="39" spans="1:8" ht="51">
      <c r="A39" s="79">
        <v>1</v>
      </c>
      <c r="B39" s="67" t="s">
        <v>54</v>
      </c>
      <c r="C39" s="67" t="s">
        <v>51</v>
      </c>
      <c r="D39" s="72">
        <v>6657992</v>
      </c>
      <c r="E39" s="72">
        <v>2938285.84</v>
      </c>
      <c r="F39" s="72"/>
      <c r="G39" s="72"/>
      <c r="H39" s="72"/>
    </row>
    <row r="40" spans="1:8" ht="27" customHeight="1">
      <c r="A40" s="79"/>
      <c r="B40" s="67" t="s">
        <v>55</v>
      </c>
      <c r="C40" s="67" t="s">
        <v>56</v>
      </c>
      <c r="D40" s="68">
        <v>107.6</v>
      </c>
      <c r="E40" s="68">
        <f>E39/D39*100</f>
        <v>44.131711783372523</v>
      </c>
      <c r="F40" s="68"/>
      <c r="G40" s="68"/>
      <c r="H40" s="68"/>
    </row>
    <row r="41" spans="1:8" ht="39.75" customHeight="1">
      <c r="A41" s="79"/>
      <c r="B41" s="69" t="s">
        <v>57</v>
      </c>
      <c r="C41" s="67" t="s">
        <v>58</v>
      </c>
      <c r="D41" s="68"/>
      <c r="E41" s="68"/>
      <c r="F41" s="68"/>
      <c r="G41" s="68"/>
      <c r="H41" s="68"/>
    </row>
    <row r="42" spans="1:8" ht="89.25">
      <c r="A42" s="93" t="s">
        <v>31</v>
      </c>
      <c r="B42" s="27" t="s">
        <v>299</v>
      </c>
      <c r="C42" s="27" t="s">
        <v>59</v>
      </c>
      <c r="D42" s="19">
        <v>0</v>
      </c>
      <c r="E42" s="19">
        <f>D42*E43*E44/10000</f>
        <v>0</v>
      </c>
      <c r="F42" s="19">
        <f>E42*F43*F44/10000</f>
        <v>0</v>
      </c>
      <c r="G42" s="19">
        <f>F42*G43*G44/10000</f>
        <v>0</v>
      </c>
      <c r="H42" s="19">
        <f>G42*H43*H44/10000</f>
        <v>0</v>
      </c>
    </row>
    <row r="43" spans="1:8" ht="40.5" customHeight="1">
      <c r="A43" s="93"/>
      <c r="B43" s="28" t="s">
        <v>60</v>
      </c>
      <c r="C43" s="27" t="s">
        <v>56</v>
      </c>
      <c r="D43" s="19"/>
      <c r="E43" s="19"/>
      <c r="F43" s="19"/>
      <c r="G43" s="19"/>
      <c r="H43" s="19"/>
    </row>
    <row r="44" spans="1:8" ht="39.75" customHeight="1">
      <c r="A44" s="93"/>
      <c r="B44" s="27" t="s">
        <v>61</v>
      </c>
      <c r="C44" s="27" t="s">
        <v>58</v>
      </c>
      <c r="D44" s="19"/>
      <c r="E44" s="19"/>
      <c r="F44" s="19"/>
      <c r="G44" s="19"/>
      <c r="H44" s="19"/>
    </row>
    <row r="45" spans="1:8" ht="89.25">
      <c r="A45" s="91">
        <v>3</v>
      </c>
      <c r="B45" s="27" t="s">
        <v>300</v>
      </c>
      <c r="C45" s="27" t="s">
        <v>59</v>
      </c>
      <c r="D45" s="19">
        <f>D49+D58+D61+D64+D67+D70+D73+D76+D79+D82+D85+D88+D91+D94+D52+D55+D97+D100+D103+D106+D109+D112+D115+D118</f>
        <v>0</v>
      </c>
      <c r="E45" s="19">
        <f>E49+E58+E61+E64+E67+E70+E73+E76+E79+E82+E85+E88+E91+E94+E52+E55+E97+E100+E103+E106+E109+E112+E115+E118</f>
        <v>0</v>
      </c>
      <c r="F45" s="19">
        <f>F49+F58+F61+F64+F67+F70+F73+F76+F79+F82+F85+F88+F91+F94+F52+F55+F97+F100+F103+F106+F109+F112+F115+F118</f>
        <v>0</v>
      </c>
      <c r="G45" s="19">
        <f>G49+G58+G61+G64+G67+G70+G73+G76+G79+G82+G85+G88+G91+G94+G52+G55+G97+G100+G103+G106+G109+G112+G115+G118</f>
        <v>0</v>
      </c>
      <c r="H45" s="19">
        <f>H49+H58+H61+H64+H67+H70+H73+H76+H79+H82+H85+H88+H91+H94+H52+H55+H97+H100+H103+H106+H109+H112+H115+H118</f>
        <v>0</v>
      </c>
    </row>
    <row r="46" spans="1:8" ht="18" customHeight="1">
      <c r="A46" s="91"/>
      <c r="B46" s="14" t="s">
        <v>62</v>
      </c>
      <c r="C46" s="27" t="s">
        <v>56</v>
      </c>
      <c r="D46" s="19"/>
      <c r="E46" s="19"/>
      <c r="F46" s="19"/>
      <c r="G46" s="19"/>
      <c r="H46" s="19"/>
    </row>
    <row r="47" spans="1:8" ht="30" customHeight="1">
      <c r="A47" s="91"/>
      <c r="B47" s="14" t="s">
        <v>61</v>
      </c>
      <c r="C47" s="27" t="s">
        <v>58</v>
      </c>
      <c r="D47" s="19"/>
      <c r="E47" s="19"/>
      <c r="F47" s="19"/>
      <c r="G47" s="19"/>
      <c r="H47" s="19"/>
    </row>
    <row r="48" spans="1:8">
      <c r="A48" s="24"/>
      <c r="B48" s="92" t="s">
        <v>63</v>
      </c>
      <c r="C48" s="92"/>
      <c r="D48" s="92"/>
      <c r="E48" s="92"/>
      <c r="F48" s="92"/>
      <c r="G48" s="92"/>
      <c r="H48" s="92"/>
    </row>
    <row r="49" spans="1:8" ht="38.25">
      <c r="A49" s="83" t="s">
        <v>64</v>
      </c>
      <c r="B49" s="14" t="s">
        <v>65</v>
      </c>
      <c r="C49" s="14" t="s">
        <v>59</v>
      </c>
      <c r="D49" s="19"/>
      <c r="E49" s="19">
        <f>D49*E50*E51/10000</f>
        <v>0</v>
      </c>
      <c r="F49" s="19">
        <f>E49*F50*F51/10000</f>
        <v>0</v>
      </c>
      <c r="G49" s="19">
        <f>F49*G50*G51/10000</f>
        <v>0</v>
      </c>
      <c r="H49" s="19">
        <f>G49*H50*H51/10000</f>
        <v>0</v>
      </c>
    </row>
    <row r="50" spans="1:8" ht="56.25" customHeight="1">
      <c r="A50" s="83"/>
      <c r="B50" s="14" t="s">
        <v>62</v>
      </c>
      <c r="C50" s="14" t="s">
        <v>56</v>
      </c>
      <c r="D50" s="19"/>
      <c r="E50" s="19"/>
      <c r="F50" s="19"/>
      <c r="G50" s="19"/>
      <c r="H50" s="19"/>
    </row>
    <row r="51" spans="1:8" ht="18" customHeight="1">
      <c r="A51" s="83"/>
      <c r="B51" s="14" t="s">
        <v>61</v>
      </c>
      <c r="C51" s="14" t="s">
        <v>58</v>
      </c>
      <c r="D51" s="19"/>
      <c r="E51" s="19"/>
      <c r="F51" s="19"/>
      <c r="G51" s="19"/>
      <c r="H51" s="19"/>
    </row>
    <row r="52" spans="1:8" ht="38.25">
      <c r="A52" s="83" t="s">
        <v>66</v>
      </c>
      <c r="B52" s="14" t="s">
        <v>67</v>
      </c>
      <c r="C52" s="14" t="s">
        <v>59</v>
      </c>
      <c r="D52" s="19"/>
      <c r="E52" s="19">
        <f>D52*E53*E54/10000</f>
        <v>0</v>
      </c>
      <c r="F52" s="19">
        <f>E52*F53*F54/10000</f>
        <v>0</v>
      </c>
      <c r="G52" s="19">
        <f>F52*G53*G54/10000</f>
        <v>0</v>
      </c>
      <c r="H52" s="19">
        <f>G52*H53*H54/10000</f>
        <v>0</v>
      </c>
    </row>
    <row r="53" spans="1:8" ht="18" customHeight="1">
      <c r="A53" s="83"/>
      <c r="B53" s="14" t="s">
        <v>62</v>
      </c>
      <c r="C53" s="14" t="s">
        <v>56</v>
      </c>
      <c r="D53" s="19"/>
      <c r="E53" s="19"/>
      <c r="F53" s="19"/>
      <c r="G53" s="19"/>
      <c r="H53" s="19"/>
    </row>
    <row r="54" spans="1:8" ht="17.25" customHeight="1">
      <c r="A54" s="83"/>
      <c r="B54" s="14" t="s">
        <v>61</v>
      </c>
      <c r="C54" s="14" t="s">
        <v>58</v>
      </c>
      <c r="D54" s="19"/>
      <c r="E54" s="19"/>
      <c r="F54" s="19"/>
      <c r="G54" s="19"/>
      <c r="H54" s="19"/>
    </row>
    <row r="55" spans="1:8" ht="30" customHeight="1">
      <c r="A55" s="83" t="s">
        <v>68</v>
      </c>
      <c r="B55" s="14" t="s">
        <v>69</v>
      </c>
      <c r="C55" s="27" t="s">
        <v>59</v>
      </c>
      <c r="D55" s="19"/>
      <c r="E55" s="19">
        <f>D55*E56*E57/10000</f>
        <v>0</v>
      </c>
      <c r="F55" s="19">
        <f>E55*F56*F57/10000</f>
        <v>0</v>
      </c>
      <c r="G55" s="19">
        <f>F55*G56*G57/10000</f>
        <v>0</v>
      </c>
      <c r="H55" s="19">
        <f>G55*H56*H57/10000</f>
        <v>0</v>
      </c>
    </row>
    <row r="56" spans="1:8" ht="54" customHeight="1">
      <c r="A56" s="83"/>
      <c r="B56" s="14" t="s">
        <v>62</v>
      </c>
      <c r="C56" s="27" t="s">
        <v>56</v>
      </c>
      <c r="D56" s="19"/>
      <c r="E56" s="19"/>
      <c r="F56" s="19"/>
      <c r="G56" s="19"/>
      <c r="H56" s="19"/>
    </row>
    <row r="57" spans="1:8" ht="12.75" customHeight="1">
      <c r="A57" s="83"/>
      <c r="B57" s="14" t="s">
        <v>61</v>
      </c>
      <c r="C57" s="27" t="s">
        <v>58</v>
      </c>
      <c r="D57" s="19"/>
      <c r="E57" s="19"/>
      <c r="F57" s="19"/>
      <c r="G57" s="19"/>
      <c r="H57" s="19"/>
    </row>
    <row r="58" spans="1:8" ht="38.25">
      <c r="A58" s="83" t="s">
        <v>70</v>
      </c>
      <c r="B58" s="14" t="s">
        <v>71</v>
      </c>
      <c r="C58" s="27" t="s">
        <v>59</v>
      </c>
      <c r="D58" s="19"/>
      <c r="E58" s="19">
        <f>D58*E59*E60/10000</f>
        <v>0</v>
      </c>
      <c r="F58" s="19">
        <f>E58*F59*F60/10000</f>
        <v>0</v>
      </c>
      <c r="G58" s="19">
        <f>F58*G59*G60/10000</f>
        <v>0</v>
      </c>
      <c r="H58" s="19">
        <f>G58*H59*H60/10000</f>
        <v>0</v>
      </c>
    </row>
    <row r="59" spans="1:8" ht="37.5" customHeight="1">
      <c r="A59" s="83"/>
      <c r="B59" s="14" t="s">
        <v>62</v>
      </c>
      <c r="C59" s="27" t="s">
        <v>56</v>
      </c>
      <c r="D59" s="19"/>
      <c r="E59" s="19"/>
      <c r="F59" s="19"/>
      <c r="G59" s="19"/>
      <c r="H59" s="19"/>
    </row>
    <row r="60" spans="1:8" ht="43.5" customHeight="1">
      <c r="A60" s="83"/>
      <c r="B60" s="14" t="s">
        <v>61</v>
      </c>
      <c r="C60" s="27" t="s">
        <v>58</v>
      </c>
      <c r="D60" s="19"/>
      <c r="E60" s="19"/>
      <c r="F60" s="19"/>
      <c r="G60" s="19"/>
      <c r="H60" s="19"/>
    </row>
    <row r="61" spans="1:8" ht="30" customHeight="1">
      <c r="A61" s="83" t="s">
        <v>72</v>
      </c>
      <c r="B61" s="14" t="s">
        <v>73</v>
      </c>
      <c r="C61" s="27" t="s">
        <v>59</v>
      </c>
      <c r="D61" s="19"/>
      <c r="E61" s="19">
        <f>D61*E62*E63/10000</f>
        <v>0</v>
      </c>
      <c r="F61" s="19">
        <f>E61*F62*F63/10000</f>
        <v>0</v>
      </c>
      <c r="G61" s="19">
        <f>F61*G62*G63/10000</f>
        <v>0</v>
      </c>
      <c r="H61" s="19">
        <f>G61*H62*H63/10000</f>
        <v>0</v>
      </c>
    </row>
    <row r="62" spans="1:8" ht="17.25" customHeight="1">
      <c r="A62" s="83"/>
      <c r="B62" s="14" t="s">
        <v>62</v>
      </c>
      <c r="C62" s="27" t="s">
        <v>56</v>
      </c>
      <c r="D62" s="19"/>
      <c r="E62" s="19"/>
      <c r="F62" s="19"/>
      <c r="G62" s="19"/>
      <c r="H62" s="19"/>
    </row>
    <row r="63" spans="1:8" ht="15" customHeight="1">
      <c r="A63" s="83"/>
      <c r="B63" s="14" t="s">
        <v>61</v>
      </c>
      <c r="C63" s="27" t="s">
        <v>58</v>
      </c>
      <c r="D63" s="19"/>
      <c r="E63" s="19"/>
      <c r="F63" s="19"/>
      <c r="G63" s="19"/>
      <c r="H63" s="19"/>
    </row>
    <row r="64" spans="1:8" ht="26.25" customHeight="1">
      <c r="A64" s="83" t="s">
        <v>74</v>
      </c>
      <c r="B64" s="14" t="s">
        <v>75</v>
      </c>
      <c r="C64" s="27" t="s">
        <v>59</v>
      </c>
      <c r="D64" s="19"/>
      <c r="E64" s="19">
        <f>D64*E65*E66/10000</f>
        <v>0</v>
      </c>
      <c r="F64" s="19">
        <f>E64*F65*F66/10000</f>
        <v>0</v>
      </c>
      <c r="G64" s="19">
        <f>F64*G65*G66/10000</f>
        <v>0</v>
      </c>
      <c r="H64" s="19">
        <f>G64*H65*H66/10000</f>
        <v>0</v>
      </c>
    </row>
    <row r="65" spans="1:8" ht="40.5" customHeight="1">
      <c r="A65" s="83"/>
      <c r="B65" s="14" t="s">
        <v>62</v>
      </c>
      <c r="C65" s="27" t="s">
        <v>56</v>
      </c>
      <c r="D65" s="19"/>
      <c r="E65" s="19"/>
      <c r="F65" s="19"/>
      <c r="G65" s="19"/>
      <c r="H65" s="19"/>
    </row>
    <row r="66" spans="1:8" ht="18" customHeight="1">
      <c r="A66" s="83"/>
      <c r="B66" s="14" t="s">
        <v>61</v>
      </c>
      <c r="C66" s="27" t="s">
        <v>58</v>
      </c>
      <c r="D66" s="19"/>
      <c r="E66" s="19"/>
      <c r="F66" s="19"/>
      <c r="G66" s="19"/>
      <c r="H66" s="19"/>
    </row>
    <row r="67" spans="1:8" ht="76.5">
      <c r="A67" s="83" t="s">
        <v>76</v>
      </c>
      <c r="B67" s="14" t="s">
        <v>77</v>
      </c>
      <c r="C67" s="27" t="s">
        <v>59</v>
      </c>
      <c r="D67" s="19"/>
      <c r="E67" s="19">
        <f>D67*E68*E69/10000</f>
        <v>0</v>
      </c>
      <c r="F67" s="19">
        <f>E67*F68*F69/10000</f>
        <v>0</v>
      </c>
      <c r="G67" s="19">
        <f>F67*G68*G69/10000</f>
        <v>0</v>
      </c>
      <c r="H67" s="19">
        <f>G67*H68*H69/10000</f>
        <v>0</v>
      </c>
    </row>
    <row r="68" spans="1:8" ht="36.75" customHeight="1">
      <c r="A68" s="83"/>
      <c r="B68" s="14" t="s">
        <v>62</v>
      </c>
      <c r="C68" s="27" t="s">
        <v>56</v>
      </c>
      <c r="D68" s="19"/>
      <c r="E68" s="19"/>
      <c r="F68" s="19"/>
      <c r="G68" s="19"/>
      <c r="H68" s="19"/>
    </row>
    <row r="69" spans="1:8" ht="18" customHeight="1">
      <c r="A69" s="83"/>
      <c r="B69" s="14" t="s">
        <v>61</v>
      </c>
      <c r="C69" s="27" t="s">
        <v>58</v>
      </c>
      <c r="D69" s="19"/>
      <c r="E69" s="19"/>
      <c r="F69" s="19"/>
      <c r="G69" s="19"/>
      <c r="H69" s="19"/>
    </row>
    <row r="70" spans="1:8" ht="38.25">
      <c r="A70" s="83" t="s">
        <v>78</v>
      </c>
      <c r="B70" s="14" t="s">
        <v>79</v>
      </c>
      <c r="C70" s="27" t="s">
        <v>59</v>
      </c>
      <c r="D70" s="19"/>
      <c r="E70" s="19">
        <f>D70*E71*E72/10000</f>
        <v>0</v>
      </c>
      <c r="F70" s="19">
        <f>E70*F71*F72/10000</f>
        <v>0</v>
      </c>
      <c r="G70" s="19">
        <f>F70*G71*G72/10000</f>
        <v>0</v>
      </c>
      <c r="H70" s="19">
        <f>G70*H71*H72/10000</f>
        <v>0</v>
      </c>
    </row>
    <row r="71" spans="1:8" ht="17.25" customHeight="1">
      <c r="A71" s="83"/>
      <c r="B71" s="14" t="s">
        <v>62</v>
      </c>
      <c r="C71" s="27" t="s">
        <v>56</v>
      </c>
      <c r="D71" s="19"/>
      <c r="E71" s="19"/>
      <c r="F71" s="19"/>
      <c r="G71" s="19"/>
      <c r="H71" s="19"/>
    </row>
    <row r="72" spans="1:8" ht="15.75" customHeight="1">
      <c r="A72" s="83"/>
      <c r="B72" s="14" t="s">
        <v>61</v>
      </c>
      <c r="C72" s="27" t="s">
        <v>58</v>
      </c>
      <c r="D72" s="19"/>
      <c r="E72" s="19"/>
      <c r="F72" s="19"/>
      <c r="G72" s="19"/>
      <c r="H72" s="19"/>
    </row>
    <row r="73" spans="1:8" ht="38.25">
      <c r="A73" s="83" t="s">
        <v>80</v>
      </c>
      <c r="B73" s="14" t="s">
        <v>81</v>
      </c>
      <c r="C73" s="27" t="s">
        <v>59</v>
      </c>
      <c r="D73" s="19"/>
      <c r="E73" s="19">
        <f>D73*E74*E75/10000</f>
        <v>0</v>
      </c>
      <c r="F73" s="19">
        <f>E73*F74*F75/10000</f>
        <v>0</v>
      </c>
      <c r="G73" s="19">
        <f>F73*G74*G75/10000</f>
        <v>0</v>
      </c>
      <c r="H73" s="19">
        <f>G73*H74*H75/10000</f>
        <v>0</v>
      </c>
    </row>
    <row r="74" spans="1:8" ht="15" customHeight="1">
      <c r="A74" s="83"/>
      <c r="B74" s="14" t="s">
        <v>62</v>
      </c>
      <c r="C74" s="27" t="s">
        <v>56</v>
      </c>
      <c r="D74" s="19"/>
      <c r="E74" s="19"/>
      <c r="F74" s="19"/>
      <c r="G74" s="19"/>
      <c r="H74" s="19"/>
    </row>
    <row r="75" spans="1:8" ht="18.75" customHeight="1">
      <c r="A75" s="83"/>
      <c r="B75" s="14" t="s">
        <v>61</v>
      </c>
      <c r="C75" s="27" t="s">
        <v>58</v>
      </c>
      <c r="D75" s="19"/>
      <c r="E75" s="19"/>
      <c r="F75" s="19"/>
      <c r="G75" s="19"/>
      <c r="H75" s="19"/>
    </row>
    <row r="76" spans="1:8" ht="38.25">
      <c r="A76" s="83" t="s">
        <v>82</v>
      </c>
      <c r="B76" s="14" t="s">
        <v>83</v>
      </c>
      <c r="C76" s="27" t="s">
        <v>59</v>
      </c>
      <c r="D76" s="19"/>
      <c r="E76" s="19">
        <f>D76*E77*E78/10000</f>
        <v>0</v>
      </c>
      <c r="F76" s="19">
        <f>E76*F77*F78/10000</f>
        <v>0</v>
      </c>
      <c r="G76" s="19">
        <f>F76*G77*G78/10000</f>
        <v>0</v>
      </c>
      <c r="H76" s="19">
        <f>G76*H77*H78/10000</f>
        <v>0</v>
      </c>
    </row>
    <row r="77" spans="1:8" ht="39.75" customHeight="1">
      <c r="A77" s="83"/>
      <c r="B77" s="14" t="s">
        <v>62</v>
      </c>
      <c r="C77" s="27" t="s">
        <v>56</v>
      </c>
      <c r="D77" s="19"/>
      <c r="E77" s="19"/>
      <c r="F77" s="19"/>
      <c r="G77" s="19"/>
      <c r="H77" s="19"/>
    </row>
    <row r="78" spans="1:8" ht="37.5" customHeight="1">
      <c r="A78" s="83"/>
      <c r="B78" s="14" t="s">
        <v>61</v>
      </c>
      <c r="C78" s="27" t="s">
        <v>58</v>
      </c>
      <c r="D78" s="19"/>
      <c r="E78" s="19"/>
      <c r="F78" s="19"/>
      <c r="G78" s="19"/>
      <c r="H78" s="19"/>
    </row>
    <row r="79" spans="1:8" ht="38.25">
      <c r="A79" s="83" t="s">
        <v>84</v>
      </c>
      <c r="B79" s="14" t="s">
        <v>85</v>
      </c>
      <c r="C79" s="27" t="s">
        <v>59</v>
      </c>
      <c r="D79" s="19"/>
      <c r="E79" s="19">
        <f>D79*E80*E81/10000</f>
        <v>0</v>
      </c>
      <c r="F79" s="19">
        <f>E79*F80*F81/10000</f>
        <v>0</v>
      </c>
      <c r="G79" s="19">
        <f>F79*G80*G81/10000</f>
        <v>0</v>
      </c>
      <c r="H79" s="19">
        <f>G79*H80*H81/10000</f>
        <v>0</v>
      </c>
    </row>
    <row r="80" spans="1:8" ht="41.25" customHeight="1">
      <c r="A80" s="83"/>
      <c r="B80" s="14" t="s">
        <v>62</v>
      </c>
      <c r="C80" s="27" t="s">
        <v>56</v>
      </c>
      <c r="D80" s="19"/>
      <c r="E80" s="19"/>
      <c r="F80" s="19"/>
      <c r="G80" s="19"/>
      <c r="H80" s="19"/>
    </row>
    <row r="81" spans="1:8" ht="18.75" customHeight="1">
      <c r="A81" s="83"/>
      <c r="B81" s="14" t="s">
        <v>61</v>
      </c>
      <c r="C81" s="27" t="s">
        <v>58</v>
      </c>
      <c r="D81" s="19"/>
      <c r="E81" s="19"/>
      <c r="F81" s="19"/>
      <c r="G81" s="19"/>
      <c r="H81" s="19"/>
    </row>
    <row r="82" spans="1:8" ht="51">
      <c r="A82" s="83" t="s">
        <v>86</v>
      </c>
      <c r="B82" s="14" t="s">
        <v>87</v>
      </c>
      <c r="C82" s="27" t="s">
        <v>59</v>
      </c>
      <c r="D82" s="19"/>
      <c r="E82" s="19">
        <f>D82*E83*E84/10000</f>
        <v>0</v>
      </c>
      <c r="F82" s="19">
        <f>E82*F83*F84/10000</f>
        <v>0</v>
      </c>
      <c r="G82" s="19">
        <f>F82*G83*G84/10000</f>
        <v>0</v>
      </c>
      <c r="H82" s="19">
        <f>G82*H83*H84/10000</f>
        <v>0</v>
      </c>
    </row>
    <row r="83" spans="1:8" ht="44.25" customHeight="1">
      <c r="A83" s="83"/>
      <c r="B83" s="14" t="s">
        <v>62</v>
      </c>
      <c r="C83" s="27" t="s">
        <v>56</v>
      </c>
      <c r="D83" s="19"/>
      <c r="E83" s="19"/>
      <c r="F83" s="19"/>
      <c r="G83" s="19"/>
      <c r="H83" s="19"/>
    </row>
    <row r="84" spans="1:8" ht="18" customHeight="1">
      <c r="A84" s="83"/>
      <c r="B84" s="14" t="s">
        <v>61</v>
      </c>
      <c r="C84" s="27" t="s">
        <v>58</v>
      </c>
      <c r="D84" s="19"/>
      <c r="E84" s="19"/>
      <c r="F84" s="19"/>
      <c r="G84" s="19"/>
      <c r="H84" s="19"/>
    </row>
    <row r="85" spans="1:8" ht="38.25">
      <c r="A85" s="83" t="s">
        <v>88</v>
      </c>
      <c r="B85" s="14" t="s">
        <v>89</v>
      </c>
      <c r="C85" s="27" t="s">
        <v>59</v>
      </c>
      <c r="D85" s="19"/>
      <c r="E85" s="19">
        <f>D85*E86*E87/10000</f>
        <v>0</v>
      </c>
      <c r="F85" s="19">
        <f>E85*F86*F87/10000</f>
        <v>0</v>
      </c>
      <c r="G85" s="19">
        <f>F85*G86*G87/10000</f>
        <v>0</v>
      </c>
      <c r="H85" s="19">
        <f>G85*H86*H87/10000</f>
        <v>0</v>
      </c>
    </row>
    <row r="86" spans="1:8" ht="14.25" customHeight="1">
      <c r="A86" s="83"/>
      <c r="B86" s="14" t="s">
        <v>62</v>
      </c>
      <c r="C86" s="27" t="s">
        <v>56</v>
      </c>
      <c r="D86" s="19"/>
      <c r="E86" s="19"/>
      <c r="F86" s="19"/>
      <c r="G86" s="19"/>
      <c r="H86" s="19"/>
    </row>
    <row r="87" spans="1:8" ht="17.25" customHeight="1">
      <c r="A87" s="83"/>
      <c r="B87" s="14" t="s">
        <v>61</v>
      </c>
      <c r="C87" s="27" t="s">
        <v>58</v>
      </c>
      <c r="D87" s="19"/>
      <c r="E87" s="19"/>
      <c r="F87" s="19"/>
      <c r="G87" s="19"/>
      <c r="H87" s="19"/>
    </row>
    <row r="88" spans="1:8" ht="38.25">
      <c r="A88" s="83" t="s">
        <v>90</v>
      </c>
      <c r="B88" s="14" t="s">
        <v>91</v>
      </c>
      <c r="C88" s="27" t="s">
        <v>59</v>
      </c>
      <c r="D88" s="19"/>
      <c r="E88" s="19">
        <f>D88*E89*E90/10000</f>
        <v>0</v>
      </c>
      <c r="F88" s="19">
        <f>E88*F89*F90/10000</f>
        <v>0</v>
      </c>
      <c r="G88" s="19">
        <f>F88*G89*G90/10000</f>
        <v>0</v>
      </c>
      <c r="H88" s="19">
        <f>G88*H89*H90/10000</f>
        <v>0</v>
      </c>
    </row>
    <row r="89" spans="1:8" ht="15.75" customHeight="1">
      <c r="A89" s="83"/>
      <c r="B89" s="14" t="s">
        <v>62</v>
      </c>
      <c r="C89" s="27" t="s">
        <v>56</v>
      </c>
      <c r="D89" s="19"/>
      <c r="E89" s="19"/>
      <c r="F89" s="19"/>
      <c r="G89" s="19"/>
      <c r="H89" s="19"/>
    </row>
    <row r="90" spans="1:8" ht="15.75" customHeight="1">
      <c r="A90" s="83"/>
      <c r="B90" s="14" t="s">
        <v>61</v>
      </c>
      <c r="C90" s="27" t="s">
        <v>58</v>
      </c>
      <c r="D90" s="19"/>
      <c r="E90" s="19"/>
      <c r="F90" s="19"/>
      <c r="G90" s="19"/>
      <c r="H90" s="19"/>
    </row>
    <row r="91" spans="1:8" ht="15.75" customHeight="1">
      <c r="A91" s="83" t="s">
        <v>92</v>
      </c>
      <c r="B91" s="14" t="s">
        <v>93</v>
      </c>
      <c r="C91" s="27" t="s">
        <v>59</v>
      </c>
      <c r="D91" s="19"/>
      <c r="E91" s="19">
        <f>D91*E92*E93/10000</f>
        <v>0</v>
      </c>
      <c r="F91" s="19">
        <f>E91*F92*F93/10000</f>
        <v>0</v>
      </c>
      <c r="G91" s="19">
        <f>F91*G92*G93/10000</f>
        <v>0</v>
      </c>
      <c r="H91" s="19">
        <f>G91*H92*H93/10000</f>
        <v>0</v>
      </c>
    </row>
    <row r="92" spans="1:8" ht="18.75" customHeight="1">
      <c r="A92" s="83"/>
      <c r="B92" s="14" t="s">
        <v>62</v>
      </c>
      <c r="C92" s="27" t="s">
        <v>56</v>
      </c>
      <c r="D92" s="19"/>
      <c r="E92" s="19"/>
      <c r="F92" s="19"/>
      <c r="G92" s="19"/>
      <c r="H92" s="19"/>
    </row>
    <row r="93" spans="1:8" ht="18" customHeight="1">
      <c r="A93" s="83"/>
      <c r="B93" s="14" t="s">
        <v>61</v>
      </c>
      <c r="C93" s="27" t="s">
        <v>58</v>
      </c>
      <c r="D93" s="19"/>
      <c r="E93" s="19"/>
      <c r="F93" s="19"/>
      <c r="G93" s="19"/>
      <c r="H93" s="19"/>
    </row>
    <row r="94" spans="1:8" ht="51">
      <c r="A94" s="83" t="s">
        <v>94</v>
      </c>
      <c r="B94" s="14" t="s">
        <v>95</v>
      </c>
      <c r="C94" s="27" t="s">
        <v>59</v>
      </c>
      <c r="D94" s="19"/>
      <c r="E94" s="19">
        <f>D94*E95*E96/10000</f>
        <v>0</v>
      </c>
      <c r="F94" s="19">
        <f>E94*F95*F96/10000</f>
        <v>0</v>
      </c>
      <c r="G94" s="19">
        <f>F94*G95*G96/10000</f>
        <v>0</v>
      </c>
      <c r="H94" s="19">
        <f>G94*H95*H96/10000</f>
        <v>0</v>
      </c>
    </row>
    <row r="95" spans="1:8" ht="37.5" customHeight="1">
      <c r="A95" s="83"/>
      <c r="B95" s="14" t="s">
        <v>62</v>
      </c>
      <c r="C95" s="27" t="s">
        <v>56</v>
      </c>
      <c r="D95" s="19"/>
      <c r="E95" s="19"/>
      <c r="F95" s="19"/>
      <c r="G95" s="19"/>
      <c r="H95" s="19"/>
    </row>
    <row r="96" spans="1:8" ht="18" customHeight="1">
      <c r="A96" s="83"/>
      <c r="B96" s="14" t="s">
        <v>61</v>
      </c>
      <c r="C96" s="27" t="s">
        <v>58</v>
      </c>
      <c r="D96" s="19"/>
      <c r="E96" s="19"/>
      <c r="F96" s="19"/>
      <c r="G96" s="19"/>
      <c r="H96" s="19"/>
    </row>
    <row r="97" spans="1:8" ht="38.25">
      <c r="A97" s="83" t="s">
        <v>96</v>
      </c>
      <c r="B97" s="14" t="s">
        <v>97</v>
      </c>
      <c r="C97" s="27" t="s">
        <v>59</v>
      </c>
      <c r="D97" s="19"/>
      <c r="E97" s="19">
        <f>D97*E98*E99/10000</f>
        <v>0</v>
      </c>
      <c r="F97" s="19">
        <f>E97*F98*F99/10000</f>
        <v>0</v>
      </c>
      <c r="G97" s="19">
        <f>F97*G98*G99/10000</f>
        <v>0</v>
      </c>
      <c r="H97" s="19">
        <f>G97*H98*H99/10000</f>
        <v>0</v>
      </c>
    </row>
    <row r="98" spans="1:8" ht="37.5" customHeight="1">
      <c r="A98" s="83"/>
      <c r="B98" s="14" t="s">
        <v>62</v>
      </c>
      <c r="C98" s="27" t="s">
        <v>56</v>
      </c>
      <c r="D98" s="19"/>
      <c r="E98" s="19"/>
      <c r="F98" s="19"/>
      <c r="G98" s="19"/>
      <c r="H98" s="19"/>
    </row>
    <row r="99" spans="1:8" ht="15" customHeight="1">
      <c r="A99" s="83"/>
      <c r="B99" s="14" t="s">
        <v>61</v>
      </c>
      <c r="C99" s="27" t="s">
        <v>58</v>
      </c>
      <c r="D99" s="19"/>
      <c r="E99" s="19"/>
      <c r="F99" s="19"/>
      <c r="G99" s="19"/>
      <c r="H99" s="19"/>
    </row>
    <row r="100" spans="1:8" ht="38.25">
      <c r="A100" s="83" t="s">
        <v>98</v>
      </c>
      <c r="B100" s="14" t="s">
        <v>99</v>
      </c>
      <c r="C100" s="27" t="s">
        <v>59</v>
      </c>
      <c r="D100" s="19"/>
      <c r="E100" s="19">
        <f>D100*E101*E102/10000</f>
        <v>0</v>
      </c>
      <c r="F100" s="19">
        <f>E100*F101*F102/10000</f>
        <v>0</v>
      </c>
      <c r="G100" s="19">
        <f>F100*G101*G102/10000</f>
        <v>0</v>
      </c>
      <c r="H100" s="19">
        <f>G100*H101*H102/10000</f>
        <v>0</v>
      </c>
    </row>
    <row r="101" spans="1:8" ht="36.75" customHeight="1">
      <c r="A101" s="83"/>
      <c r="B101" s="14" t="s">
        <v>62</v>
      </c>
      <c r="C101" s="27" t="s">
        <v>56</v>
      </c>
      <c r="D101" s="19"/>
      <c r="E101" s="19"/>
      <c r="F101" s="19"/>
      <c r="G101" s="19"/>
      <c r="H101" s="19"/>
    </row>
    <row r="102" spans="1:8" ht="17.25" customHeight="1">
      <c r="A102" s="83"/>
      <c r="B102" s="14" t="s">
        <v>61</v>
      </c>
      <c r="C102" s="27" t="s">
        <v>58</v>
      </c>
      <c r="D102" s="19"/>
      <c r="E102" s="19"/>
      <c r="F102" s="19"/>
      <c r="G102" s="19"/>
      <c r="H102" s="19"/>
    </row>
    <row r="103" spans="1:8" ht="51">
      <c r="A103" s="83" t="s">
        <v>100</v>
      </c>
      <c r="B103" s="14" t="s">
        <v>101</v>
      </c>
      <c r="C103" s="27" t="s">
        <v>59</v>
      </c>
      <c r="D103" s="19"/>
      <c r="E103" s="19">
        <f>D103*E104*E105/10000</f>
        <v>0</v>
      </c>
      <c r="F103" s="19">
        <f>E103*F104*F105/10000</f>
        <v>0</v>
      </c>
      <c r="G103" s="19">
        <f>F103*G104*G105/10000</f>
        <v>0</v>
      </c>
      <c r="H103" s="19">
        <f>G103*H104*H105/10000</f>
        <v>0</v>
      </c>
    </row>
    <row r="104" spans="1:8" ht="16.5" customHeight="1">
      <c r="A104" s="83"/>
      <c r="B104" s="14" t="s">
        <v>62</v>
      </c>
      <c r="C104" s="27" t="s">
        <v>56</v>
      </c>
      <c r="D104" s="19"/>
      <c r="E104" s="19"/>
      <c r="F104" s="19"/>
      <c r="G104" s="19"/>
      <c r="H104" s="19"/>
    </row>
    <row r="105" spans="1:8" ht="18.75" customHeight="1">
      <c r="A105" s="83"/>
      <c r="B105" s="14" t="s">
        <v>61</v>
      </c>
      <c r="C105" s="27" t="s">
        <v>58</v>
      </c>
      <c r="D105" s="19"/>
      <c r="E105" s="19"/>
      <c r="F105" s="19"/>
      <c r="G105" s="19"/>
      <c r="H105" s="19"/>
    </row>
    <row r="106" spans="1:8" ht="51">
      <c r="A106" s="83" t="s">
        <v>102</v>
      </c>
      <c r="B106" s="14" t="s">
        <v>103</v>
      </c>
      <c r="C106" s="27" t="s">
        <v>59</v>
      </c>
      <c r="D106" s="19"/>
      <c r="E106" s="19">
        <f>D106*E107*E108/10000</f>
        <v>0</v>
      </c>
      <c r="F106" s="19">
        <f>E106*F107*F108/10000</f>
        <v>0</v>
      </c>
      <c r="G106" s="19">
        <f>F106*G107*G108/10000</f>
        <v>0</v>
      </c>
      <c r="H106" s="19">
        <f>G106*H107*H108/10000</f>
        <v>0</v>
      </c>
    </row>
    <row r="107" spans="1:8" ht="36.75" customHeight="1">
      <c r="A107" s="83"/>
      <c r="B107" s="14" t="s">
        <v>62</v>
      </c>
      <c r="C107" s="27" t="s">
        <v>56</v>
      </c>
      <c r="D107" s="19"/>
      <c r="E107" s="19"/>
      <c r="F107" s="19"/>
      <c r="G107" s="19"/>
      <c r="H107" s="19"/>
    </row>
    <row r="108" spans="1:8" ht="17.25" customHeight="1">
      <c r="A108" s="83"/>
      <c r="B108" s="14" t="s">
        <v>61</v>
      </c>
      <c r="C108" s="27" t="s">
        <v>58</v>
      </c>
      <c r="D108" s="19"/>
      <c r="E108" s="19"/>
      <c r="F108" s="19"/>
      <c r="G108" s="19"/>
      <c r="H108" s="19"/>
    </row>
    <row r="109" spans="1:8" ht="38.25">
      <c r="A109" s="83" t="s">
        <v>104</v>
      </c>
      <c r="B109" s="14" t="s">
        <v>105</v>
      </c>
      <c r="C109" s="27" t="s">
        <v>59</v>
      </c>
      <c r="D109" s="19"/>
      <c r="E109" s="19">
        <f>D109*E110*E111/10000</f>
        <v>0</v>
      </c>
      <c r="F109" s="19">
        <f>E109*F110*F111/10000</f>
        <v>0</v>
      </c>
      <c r="G109" s="19">
        <f>F109*G110*G111/10000</f>
        <v>0</v>
      </c>
      <c r="H109" s="19">
        <f>G109*H110*H111/10000</f>
        <v>0</v>
      </c>
    </row>
    <row r="110" spans="1:8" ht="38.25" customHeight="1">
      <c r="A110" s="83"/>
      <c r="B110" s="14" t="s">
        <v>62</v>
      </c>
      <c r="C110" s="27" t="s">
        <v>56</v>
      </c>
      <c r="D110" s="19"/>
      <c r="E110" s="19"/>
      <c r="F110" s="19"/>
      <c r="G110" s="19"/>
      <c r="H110" s="19"/>
    </row>
    <row r="111" spans="1:8" ht="15" customHeight="1">
      <c r="A111" s="83"/>
      <c r="B111" s="14" t="s">
        <v>61</v>
      </c>
      <c r="C111" s="27" t="s">
        <v>58</v>
      </c>
      <c r="D111" s="19"/>
      <c r="E111" s="19"/>
      <c r="F111" s="19"/>
      <c r="G111" s="19"/>
      <c r="H111" s="19"/>
    </row>
    <row r="112" spans="1:8" ht="27" customHeight="1">
      <c r="A112" s="83" t="s">
        <v>106</v>
      </c>
      <c r="B112" s="14" t="s">
        <v>107</v>
      </c>
      <c r="C112" s="27" t="s">
        <v>59</v>
      </c>
      <c r="D112" s="19"/>
      <c r="E112" s="19">
        <f>D112*E113*E114/10000</f>
        <v>0</v>
      </c>
      <c r="F112" s="19">
        <f>E112*F113*F114/10000</f>
        <v>0</v>
      </c>
      <c r="G112" s="19">
        <f>F112*G113*G114/10000</f>
        <v>0</v>
      </c>
      <c r="H112" s="19">
        <f>G112*H113*H114/10000</f>
        <v>0</v>
      </c>
    </row>
    <row r="113" spans="1:8" ht="15" customHeight="1">
      <c r="A113" s="83"/>
      <c r="B113" s="14" t="s">
        <v>62</v>
      </c>
      <c r="C113" s="27" t="s">
        <v>56</v>
      </c>
      <c r="D113" s="19"/>
      <c r="E113" s="19"/>
      <c r="F113" s="19"/>
      <c r="G113" s="19"/>
      <c r="H113" s="19"/>
    </row>
    <row r="114" spans="1:8" ht="43.5" customHeight="1">
      <c r="A114" s="83"/>
      <c r="B114" s="14" t="s">
        <v>61</v>
      </c>
      <c r="C114" s="27" t="s">
        <v>58</v>
      </c>
      <c r="D114" s="19"/>
      <c r="E114" s="19"/>
      <c r="F114" s="19"/>
      <c r="G114" s="19"/>
      <c r="H114" s="19"/>
    </row>
    <row r="115" spans="1:8" ht="51" customHeight="1">
      <c r="A115" s="83" t="s">
        <v>108</v>
      </c>
      <c r="B115" s="14" t="s">
        <v>109</v>
      </c>
      <c r="C115" s="27" t="s">
        <v>59</v>
      </c>
      <c r="D115" s="19"/>
      <c r="E115" s="19">
        <f>D115*E116*E117/10000</f>
        <v>0</v>
      </c>
      <c r="F115" s="19">
        <f>E115*F116*F117/10000</f>
        <v>0</v>
      </c>
      <c r="G115" s="19">
        <f>F115*G116*G117/10000</f>
        <v>0</v>
      </c>
      <c r="H115" s="19">
        <f>G115*H116*H117/10000</f>
        <v>0</v>
      </c>
    </row>
    <row r="116" spans="1:8" ht="17.25" customHeight="1">
      <c r="A116" s="83"/>
      <c r="B116" s="14" t="s">
        <v>62</v>
      </c>
      <c r="C116" s="27" t="s">
        <v>56</v>
      </c>
      <c r="D116" s="19"/>
      <c r="E116" s="19"/>
      <c r="F116" s="19"/>
      <c r="G116" s="19"/>
      <c r="H116" s="19"/>
    </row>
    <row r="117" spans="1:8" ht="18" customHeight="1">
      <c r="A117" s="83"/>
      <c r="B117" s="14" t="s">
        <v>61</v>
      </c>
      <c r="C117" s="27" t="s">
        <v>58</v>
      </c>
      <c r="D117" s="19"/>
      <c r="E117" s="19"/>
      <c r="F117" s="19"/>
      <c r="G117" s="19"/>
      <c r="H117" s="19"/>
    </row>
    <row r="118" spans="1:8" ht="25.5" customHeight="1">
      <c r="A118" s="83" t="s">
        <v>110</v>
      </c>
      <c r="B118" s="14" t="s">
        <v>111</v>
      </c>
      <c r="C118" s="27" t="s">
        <v>59</v>
      </c>
      <c r="D118" s="19"/>
      <c r="E118" s="19">
        <f>D118*E119*E120/10000</f>
        <v>0</v>
      </c>
      <c r="F118" s="19">
        <f>E118*F119*F120/10000</f>
        <v>0</v>
      </c>
      <c r="G118" s="19">
        <f>F118*G119*G120/10000</f>
        <v>0</v>
      </c>
      <c r="H118" s="19">
        <f>G118*H119*H120/10000</f>
        <v>0</v>
      </c>
    </row>
    <row r="119" spans="1:8" ht="39" customHeight="1">
      <c r="A119" s="83"/>
      <c r="B119" s="14" t="s">
        <v>62</v>
      </c>
      <c r="C119" s="27" t="s">
        <v>56</v>
      </c>
      <c r="D119" s="19"/>
      <c r="E119" s="19"/>
      <c r="F119" s="19"/>
      <c r="G119" s="19"/>
      <c r="H119" s="19"/>
    </row>
    <row r="120" spans="1:8" ht="15.75" customHeight="1">
      <c r="A120" s="83"/>
      <c r="B120" s="14" t="s">
        <v>61</v>
      </c>
      <c r="C120" s="27" t="s">
        <v>58</v>
      </c>
      <c r="D120" s="19"/>
      <c r="E120" s="19"/>
      <c r="F120" s="19"/>
      <c r="G120" s="19"/>
      <c r="H120" s="19"/>
    </row>
    <row r="121" spans="1:8" ht="114.75">
      <c r="A121" s="83">
        <v>4</v>
      </c>
      <c r="B121" s="14" t="s">
        <v>301</v>
      </c>
      <c r="C121" s="27" t="s">
        <v>59</v>
      </c>
      <c r="D121" s="19">
        <v>0</v>
      </c>
      <c r="E121" s="19">
        <f>D121*E122*E123/10000</f>
        <v>0</v>
      </c>
      <c r="F121" s="19">
        <f>E121*F122*F123/10000</f>
        <v>0</v>
      </c>
      <c r="G121" s="19">
        <f>F121*G122*G123/10000</f>
        <v>0</v>
      </c>
      <c r="H121" s="19">
        <f>G121*H122*H123/10000</f>
        <v>0</v>
      </c>
    </row>
    <row r="122" spans="1:8" ht="17.25" customHeight="1">
      <c r="A122" s="83"/>
      <c r="B122" s="14" t="s">
        <v>62</v>
      </c>
      <c r="C122" s="27" t="s">
        <v>56</v>
      </c>
      <c r="D122" s="19"/>
      <c r="E122" s="19"/>
      <c r="F122" s="19"/>
      <c r="G122" s="19"/>
      <c r="H122" s="19"/>
    </row>
    <row r="123" spans="1:8" ht="17.25" customHeight="1">
      <c r="A123" s="83"/>
      <c r="B123" s="14" t="s">
        <v>61</v>
      </c>
      <c r="C123" s="27" t="s">
        <v>58</v>
      </c>
      <c r="D123" s="19"/>
      <c r="E123" s="19"/>
      <c r="F123" s="19"/>
      <c r="G123" s="19"/>
      <c r="H123" s="19"/>
    </row>
    <row r="124" spans="1:8" ht="127.5">
      <c r="A124" s="83" t="s">
        <v>38</v>
      </c>
      <c r="B124" s="14" t="s">
        <v>302</v>
      </c>
      <c r="C124" s="27" t="s">
        <v>59</v>
      </c>
      <c r="D124" s="19">
        <v>0</v>
      </c>
      <c r="E124" s="19">
        <f>D124*E125*E126/10000</f>
        <v>0</v>
      </c>
      <c r="F124" s="19">
        <f>E124*F125*F126/10000</f>
        <v>0</v>
      </c>
      <c r="G124" s="19">
        <f>F124*G125*G126/10000</f>
        <v>0</v>
      </c>
      <c r="H124" s="19">
        <f>G124*H125*H126/10000</f>
        <v>0</v>
      </c>
    </row>
    <row r="125" spans="1:8" ht="18.75" customHeight="1">
      <c r="A125" s="83"/>
      <c r="B125" s="14" t="s">
        <v>62</v>
      </c>
      <c r="C125" s="27" t="s">
        <v>56</v>
      </c>
      <c r="D125" s="19"/>
      <c r="E125" s="19"/>
      <c r="F125" s="19"/>
      <c r="G125" s="19"/>
      <c r="H125" s="19"/>
    </row>
    <row r="126" spans="1:8" ht="16.5" customHeight="1">
      <c r="A126" s="83"/>
      <c r="B126" s="14" t="s">
        <v>61</v>
      </c>
      <c r="C126" s="27" t="s">
        <v>58</v>
      </c>
      <c r="D126" s="19"/>
      <c r="E126" s="19"/>
      <c r="F126" s="19"/>
      <c r="G126" s="19"/>
      <c r="H126" s="19"/>
    </row>
    <row r="127" spans="1:8">
      <c r="A127" s="84"/>
      <c r="B127" s="84"/>
      <c r="C127" s="84"/>
      <c r="D127" s="84"/>
      <c r="E127" s="84"/>
      <c r="F127" s="84"/>
      <c r="G127" s="84"/>
      <c r="H127" s="84"/>
    </row>
    <row r="128" spans="1:8">
      <c r="A128" s="82" t="s">
        <v>1</v>
      </c>
      <c r="B128" s="82" t="s">
        <v>2</v>
      </c>
      <c r="C128" s="82" t="s">
        <v>3</v>
      </c>
      <c r="D128" s="23" t="s">
        <v>4</v>
      </c>
      <c r="E128" s="23" t="s">
        <v>5</v>
      </c>
      <c r="F128" s="82" t="s">
        <v>6</v>
      </c>
      <c r="G128" s="82"/>
      <c r="H128" s="82"/>
    </row>
    <row r="129" spans="1:8">
      <c r="A129" s="82"/>
      <c r="B129" s="82"/>
      <c r="C129" s="82"/>
      <c r="D129" s="23">
        <v>2021</v>
      </c>
      <c r="E129" s="23">
        <v>2022</v>
      </c>
      <c r="F129" s="23">
        <v>2023</v>
      </c>
      <c r="G129" s="23">
        <v>2024</v>
      </c>
      <c r="H129" s="23">
        <v>2025</v>
      </c>
    </row>
    <row r="130" spans="1:8">
      <c r="A130" s="29" t="s">
        <v>112</v>
      </c>
      <c r="B130" s="82" t="s">
        <v>113</v>
      </c>
      <c r="C130" s="82"/>
      <c r="D130" s="82"/>
      <c r="E130" s="82"/>
      <c r="F130" s="82"/>
      <c r="G130" s="82"/>
      <c r="H130" s="82"/>
    </row>
    <row r="131" spans="1:8" ht="38.25">
      <c r="A131" s="83">
        <v>1</v>
      </c>
      <c r="B131" s="7" t="s">
        <v>114</v>
      </c>
      <c r="C131" s="14" t="s">
        <v>59</v>
      </c>
      <c r="D131" s="19">
        <f>D134+D143</f>
        <v>0</v>
      </c>
      <c r="E131" s="19">
        <f>E134+E143</f>
        <v>0</v>
      </c>
      <c r="F131" s="19">
        <f>F134+F143</f>
        <v>0</v>
      </c>
      <c r="G131" s="19">
        <f>G134+G143</f>
        <v>0</v>
      </c>
      <c r="H131" s="19">
        <f>H134+H143</f>
        <v>0</v>
      </c>
    </row>
    <row r="132" spans="1:8" ht="16.5" customHeight="1">
      <c r="A132" s="83"/>
      <c r="B132" s="7" t="s">
        <v>62</v>
      </c>
      <c r="C132" s="14" t="s">
        <v>56</v>
      </c>
      <c r="D132" s="19"/>
      <c r="E132" s="19"/>
      <c r="F132" s="19"/>
      <c r="G132" s="19"/>
      <c r="H132" s="19"/>
    </row>
    <row r="133" spans="1:8" ht="16.5" customHeight="1">
      <c r="A133" s="83"/>
      <c r="B133" s="7" t="s">
        <v>61</v>
      </c>
      <c r="C133" s="14" t="s">
        <v>58</v>
      </c>
      <c r="D133" s="19"/>
      <c r="E133" s="19"/>
      <c r="F133" s="19"/>
      <c r="G133" s="19"/>
      <c r="H133" s="19"/>
    </row>
    <row r="134" spans="1:8" ht="38.25">
      <c r="A134" s="83" t="s">
        <v>13</v>
      </c>
      <c r="B134" s="7" t="s">
        <v>115</v>
      </c>
      <c r="C134" s="14" t="s">
        <v>59</v>
      </c>
      <c r="D134" s="19">
        <f>D137+D139+D141</f>
        <v>0</v>
      </c>
      <c r="E134" s="19">
        <f>E137+E139+E141</f>
        <v>0</v>
      </c>
      <c r="F134" s="19">
        <f>F137+F139+F141</f>
        <v>0</v>
      </c>
      <c r="G134" s="19">
        <f>G137+G139+G141</f>
        <v>0</v>
      </c>
      <c r="H134" s="19">
        <f>H137+H139+H141</f>
        <v>0</v>
      </c>
    </row>
    <row r="135" spans="1:8" ht="42.75" customHeight="1">
      <c r="A135" s="83"/>
      <c r="B135" s="7" t="s">
        <v>62</v>
      </c>
      <c r="C135" s="14" t="s">
        <v>56</v>
      </c>
      <c r="D135" s="19"/>
      <c r="E135" s="19"/>
      <c r="F135" s="19"/>
      <c r="G135" s="19"/>
      <c r="H135" s="19"/>
    </row>
    <row r="136" spans="1:8" ht="18.75" customHeight="1">
      <c r="A136" s="83"/>
      <c r="B136" s="7" t="s">
        <v>61</v>
      </c>
      <c r="C136" s="14" t="s">
        <v>58</v>
      </c>
      <c r="D136" s="19"/>
      <c r="E136" s="19"/>
      <c r="F136" s="19"/>
      <c r="G136" s="19"/>
      <c r="H136" s="19"/>
    </row>
    <row r="137" spans="1:8" ht="18" customHeight="1">
      <c r="A137" s="83" t="s">
        <v>116</v>
      </c>
      <c r="B137" s="30" t="s">
        <v>117</v>
      </c>
      <c r="C137" s="14" t="s">
        <v>59</v>
      </c>
      <c r="D137" s="19"/>
      <c r="E137" s="19">
        <f>D137*E138*E136/10000</f>
        <v>0</v>
      </c>
      <c r="F137" s="19">
        <f>E137*F138*F136/10000</f>
        <v>0</v>
      </c>
      <c r="G137" s="19">
        <f>F137*G138*G136/10000</f>
        <v>0</v>
      </c>
      <c r="H137" s="19">
        <f>G137*H138*H136/10000</f>
        <v>0</v>
      </c>
    </row>
    <row r="138" spans="1:8" ht="39.75" customHeight="1">
      <c r="A138" s="83"/>
      <c r="B138" s="30" t="s">
        <v>118</v>
      </c>
      <c r="C138" s="14" t="s">
        <v>58</v>
      </c>
      <c r="D138" s="19"/>
      <c r="E138" s="19"/>
      <c r="F138" s="19"/>
      <c r="G138" s="19"/>
      <c r="H138" s="19"/>
    </row>
    <row r="139" spans="1:8" ht="12.75" customHeight="1">
      <c r="A139" s="83" t="s">
        <v>119</v>
      </c>
      <c r="B139" s="30" t="s">
        <v>120</v>
      </c>
      <c r="C139" s="14" t="s">
        <v>59</v>
      </c>
      <c r="D139" s="19"/>
      <c r="E139" s="19">
        <f>D139*E140*E136/10000</f>
        <v>0</v>
      </c>
      <c r="F139" s="19">
        <f>E139*F140*F136/10000</f>
        <v>0</v>
      </c>
      <c r="G139" s="19">
        <f>F139*G140*G136/10000</f>
        <v>0</v>
      </c>
      <c r="H139" s="19">
        <f>G139*H140*H136/10000</f>
        <v>0</v>
      </c>
    </row>
    <row r="140" spans="1:8" ht="18.75" customHeight="1">
      <c r="A140" s="83"/>
      <c r="B140" s="30" t="s">
        <v>118</v>
      </c>
      <c r="C140" s="14" t="s">
        <v>56</v>
      </c>
      <c r="D140" s="19"/>
      <c r="E140" s="19"/>
      <c r="F140" s="19"/>
      <c r="G140" s="19"/>
      <c r="H140" s="19"/>
    </row>
    <row r="141" spans="1:8" ht="51">
      <c r="A141" s="83" t="s">
        <v>121</v>
      </c>
      <c r="B141" s="30" t="s">
        <v>122</v>
      </c>
      <c r="C141" s="14" t="s">
        <v>59</v>
      </c>
      <c r="D141" s="19"/>
      <c r="E141" s="19">
        <f>D141*E142*E136/10000</f>
        <v>0</v>
      </c>
      <c r="F141" s="19">
        <f>E141*F142*F136/10000</f>
        <v>0</v>
      </c>
      <c r="G141" s="19">
        <f>F141*G142*G136/10000</f>
        <v>0</v>
      </c>
      <c r="H141" s="19">
        <f>G141*H142*H136/10000</f>
        <v>0</v>
      </c>
    </row>
    <row r="142" spans="1:8" ht="15.75" customHeight="1">
      <c r="A142" s="83"/>
      <c r="B142" s="30" t="s">
        <v>118</v>
      </c>
      <c r="C142" s="14" t="s">
        <v>58</v>
      </c>
      <c r="D142" s="19"/>
      <c r="E142" s="19"/>
      <c r="F142" s="19"/>
      <c r="G142" s="19"/>
      <c r="H142" s="19"/>
    </row>
    <row r="143" spans="1:8" ht="38.25">
      <c r="A143" s="83" t="s">
        <v>15</v>
      </c>
      <c r="B143" s="7" t="s">
        <v>123</v>
      </c>
      <c r="C143" s="11" t="s">
        <v>59</v>
      </c>
      <c r="D143" s="19">
        <f>D146+D148+D150</f>
        <v>0</v>
      </c>
      <c r="E143" s="19">
        <f>E146+E148+E150</f>
        <v>0</v>
      </c>
      <c r="F143" s="19">
        <f>F146+F148+F150</f>
        <v>0</v>
      </c>
      <c r="G143" s="19">
        <f>G146+G148+G150</f>
        <v>0</v>
      </c>
      <c r="H143" s="19">
        <f>H146+H148+H150</f>
        <v>0</v>
      </c>
    </row>
    <row r="144" spans="1:8" ht="15.75" customHeight="1">
      <c r="A144" s="83"/>
      <c r="B144" s="7" t="s">
        <v>62</v>
      </c>
      <c r="C144" s="11" t="s">
        <v>124</v>
      </c>
      <c r="D144" s="19"/>
      <c r="E144" s="19"/>
      <c r="F144" s="19"/>
      <c r="G144" s="19"/>
      <c r="H144" s="19"/>
    </row>
    <row r="145" spans="1:8" ht="15" customHeight="1">
      <c r="A145" s="83"/>
      <c r="B145" s="11" t="s">
        <v>61</v>
      </c>
      <c r="C145" s="11" t="s">
        <v>58</v>
      </c>
      <c r="D145" s="9"/>
      <c r="E145" s="19"/>
      <c r="F145" s="19"/>
      <c r="G145" s="19"/>
      <c r="H145" s="19"/>
    </row>
    <row r="146" spans="1:8" ht="27" customHeight="1">
      <c r="A146" s="83" t="s">
        <v>125</v>
      </c>
      <c r="B146" s="30" t="s">
        <v>117</v>
      </c>
      <c r="C146" s="11" t="s">
        <v>59</v>
      </c>
      <c r="D146" s="9"/>
      <c r="E146" s="19">
        <f>D146*E147*E145/10000</f>
        <v>0</v>
      </c>
      <c r="F146" s="19">
        <f>E146*F147*F145/10000</f>
        <v>0</v>
      </c>
      <c r="G146" s="19">
        <f>F146*G147*G145/10000</f>
        <v>0</v>
      </c>
      <c r="H146" s="19">
        <f>G146*H147*H145/10000</f>
        <v>0</v>
      </c>
    </row>
    <row r="147" spans="1:8" ht="18" customHeight="1">
      <c r="A147" s="83"/>
      <c r="B147" s="30" t="s">
        <v>118</v>
      </c>
      <c r="C147" s="11" t="s">
        <v>58</v>
      </c>
      <c r="D147" s="19"/>
      <c r="E147" s="19"/>
      <c r="F147" s="19"/>
      <c r="G147" s="19"/>
      <c r="H147" s="19"/>
    </row>
    <row r="148" spans="1:8" ht="15" customHeight="1">
      <c r="A148" s="83" t="s">
        <v>126</v>
      </c>
      <c r="B148" s="30" t="s">
        <v>120</v>
      </c>
      <c r="C148" s="11" t="s">
        <v>59</v>
      </c>
      <c r="D148" s="9"/>
      <c r="E148" s="19">
        <f>D148*E149*E145/10000</f>
        <v>0</v>
      </c>
      <c r="F148" s="19">
        <f>E148*F149*F145/10000</f>
        <v>0</v>
      </c>
      <c r="G148" s="19">
        <f>F148*G149*G145/10000</f>
        <v>0</v>
      </c>
      <c r="H148" s="19">
        <f>G148*H149*H145/10000</f>
        <v>0</v>
      </c>
    </row>
    <row r="149" spans="1:8" ht="16.5" customHeight="1">
      <c r="A149" s="83"/>
      <c r="B149" s="30" t="s">
        <v>118</v>
      </c>
      <c r="C149" s="11" t="s">
        <v>56</v>
      </c>
      <c r="D149" s="19"/>
      <c r="E149" s="19"/>
      <c r="F149" s="19"/>
      <c r="G149" s="19"/>
      <c r="H149" s="19"/>
    </row>
    <row r="150" spans="1:8" ht="51">
      <c r="A150" s="83" t="s">
        <v>127</v>
      </c>
      <c r="B150" s="30" t="s">
        <v>122</v>
      </c>
      <c r="C150" s="11" t="s">
        <v>59</v>
      </c>
      <c r="D150" s="9"/>
      <c r="E150" s="19">
        <f>D150*E151*E145/10000</f>
        <v>0</v>
      </c>
      <c r="F150" s="19">
        <f>E150*F151*F145/10000</f>
        <v>0</v>
      </c>
      <c r="G150" s="19">
        <f>F150*G151*G145/10000</f>
        <v>0</v>
      </c>
      <c r="H150" s="19">
        <f>G150*H151*H145/10000</f>
        <v>0</v>
      </c>
    </row>
    <row r="151" spans="1:8" ht="15" customHeight="1">
      <c r="A151" s="83"/>
      <c r="B151" s="30" t="s">
        <v>118</v>
      </c>
      <c r="C151" s="11" t="s">
        <v>58</v>
      </c>
      <c r="D151" s="19"/>
      <c r="E151" s="19"/>
      <c r="F151" s="19"/>
      <c r="G151" s="19"/>
      <c r="H151" s="19"/>
    </row>
    <row r="152" spans="1:8">
      <c r="A152" s="84"/>
      <c r="B152" s="84"/>
      <c r="C152" s="84"/>
      <c r="D152" s="84"/>
      <c r="E152" s="84"/>
      <c r="F152" s="84"/>
      <c r="G152" s="84"/>
      <c r="H152" s="84"/>
    </row>
    <row r="153" spans="1:8">
      <c r="A153" s="82" t="s">
        <v>1</v>
      </c>
      <c r="B153" s="82" t="s">
        <v>2</v>
      </c>
      <c r="C153" s="82" t="s">
        <v>3</v>
      </c>
      <c r="D153" s="23" t="s">
        <v>4</v>
      </c>
      <c r="E153" s="23" t="s">
        <v>5</v>
      </c>
      <c r="F153" s="82" t="s">
        <v>6</v>
      </c>
      <c r="G153" s="82"/>
      <c r="H153" s="82"/>
    </row>
    <row r="154" spans="1:8">
      <c r="A154" s="82"/>
      <c r="B154" s="82"/>
      <c r="C154" s="82"/>
      <c r="D154" s="23">
        <v>2021</v>
      </c>
      <c r="E154" s="23">
        <v>2022</v>
      </c>
      <c r="F154" s="23">
        <v>2023</v>
      </c>
      <c r="G154" s="23">
        <v>2024</v>
      </c>
      <c r="H154" s="23">
        <v>2025</v>
      </c>
    </row>
    <row r="155" spans="1:8">
      <c r="A155" s="25" t="s">
        <v>128</v>
      </c>
      <c r="B155" s="82" t="s">
        <v>129</v>
      </c>
      <c r="C155" s="82"/>
      <c r="D155" s="82"/>
      <c r="E155" s="82"/>
      <c r="F155" s="82"/>
      <c r="G155" s="82"/>
      <c r="H155" s="82"/>
    </row>
    <row r="156" spans="1:8" ht="38.25">
      <c r="A156" s="86">
        <v>1</v>
      </c>
      <c r="B156" s="5" t="s">
        <v>130</v>
      </c>
      <c r="C156" s="6" t="s">
        <v>59</v>
      </c>
      <c r="D156" s="75"/>
      <c r="E156" s="65"/>
      <c r="F156" s="65"/>
      <c r="G156" s="65"/>
      <c r="H156" s="65"/>
    </row>
    <row r="157" spans="1:8" ht="47.25" customHeight="1">
      <c r="A157" s="86"/>
      <c r="B157" s="5" t="s">
        <v>131</v>
      </c>
      <c r="C157" s="6" t="s">
        <v>132</v>
      </c>
      <c r="D157" s="56"/>
      <c r="E157" s="65"/>
      <c r="F157" s="65"/>
      <c r="G157" s="65"/>
      <c r="H157" s="65"/>
    </row>
    <row r="158" spans="1:8" ht="39.75" customHeight="1">
      <c r="A158" s="86"/>
      <c r="B158" s="5" t="s">
        <v>61</v>
      </c>
      <c r="C158" s="6" t="s">
        <v>58</v>
      </c>
      <c r="D158" s="56"/>
      <c r="E158" s="56"/>
      <c r="F158" s="56"/>
      <c r="G158" s="56"/>
      <c r="H158" s="56"/>
    </row>
    <row r="159" spans="1:8" ht="38.25">
      <c r="A159" s="83">
        <v>2</v>
      </c>
      <c r="B159" s="7" t="s">
        <v>133</v>
      </c>
      <c r="C159" s="11" t="s">
        <v>59</v>
      </c>
      <c r="D159" s="9">
        <v>0</v>
      </c>
      <c r="E159" s="9">
        <f>D159*E160*E161/10000</f>
        <v>0</v>
      </c>
      <c r="F159" s="9">
        <f>E159*F160*F161/10000</f>
        <v>0</v>
      </c>
      <c r="G159" s="9">
        <f>F159*G160*G161/10000</f>
        <v>0</v>
      </c>
      <c r="H159" s="9">
        <f>G159*H160*H161/10000</f>
        <v>0</v>
      </c>
    </row>
    <row r="160" spans="1:8" ht="45" customHeight="1">
      <c r="A160" s="83"/>
      <c r="B160" s="7" t="s">
        <v>134</v>
      </c>
      <c r="C160" s="11" t="s">
        <v>132</v>
      </c>
      <c r="D160" s="9"/>
      <c r="E160" s="9"/>
      <c r="F160" s="9"/>
      <c r="G160" s="9"/>
      <c r="H160" s="9"/>
    </row>
    <row r="161" spans="1:8" ht="53.25" customHeight="1">
      <c r="A161" s="83"/>
      <c r="B161" s="7" t="s">
        <v>61</v>
      </c>
      <c r="C161" s="11" t="s">
        <v>58</v>
      </c>
      <c r="D161" s="9"/>
      <c r="E161" s="9"/>
      <c r="F161" s="9"/>
      <c r="G161" s="9"/>
      <c r="H161" s="9"/>
    </row>
    <row r="162" spans="1:8" ht="41.25" customHeight="1">
      <c r="A162" s="79" t="s">
        <v>33</v>
      </c>
      <c r="B162" s="67" t="s">
        <v>135</v>
      </c>
      <c r="C162" s="55" t="s">
        <v>59</v>
      </c>
      <c r="D162" s="65">
        <v>149926</v>
      </c>
      <c r="E162" s="71">
        <v>146927.5</v>
      </c>
      <c r="F162" s="71">
        <v>151188.4</v>
      </c>
      <c r="G162" s="71">
        <v>157991.9</v>
      </c>
      <c r="H162" s="71">
        <v>160361.70000000001</v>
      </c>
    </row>
    <row r="163" spans="1:8" ht="31.5" customHeight="1">
      <c r="A163" s="79"/>
      <c r="B163" s="67" t="s">
        <v>136</v>
      </c>
      <c r="C163" s="55" t="s">
        <v>132</v>
      </c>
      <c r="D163" s="56">
        <v>113</v>
      </c>
      <c r="E163" s="65">
        <v>98</v>
      </c>
      <c r="F163" s="65">
        <v>102.9</v>
      </c>
      <c r="G163" s="65">
        <v>104.5</v>
      </c>
      <c r="H163" s="65">
        <v>101.5</v>
      </c>
    </row>
    <row r="164" spans="1:8" ht="38.25" customHeight="1">
      <c r="A164" s="79"/>
      <c r="B164" s="55" t="s">
        <v>61</v>
      </c>
      <c r="C164" s="55" t="s">
        <v>58</v>
      </c>
      <c r="D164" s="56">
        <v>104</v>
      </c>
      <c r="E164" s="56">
        <v>109.9</v>
      </c>
      <c r="F164" s="56">
        <v>106.5</v>
      </c>
      <c r="G164" s="56">
        <v>104.3</v>
      </c>
      <c r="H164" s="56">
        <v>104.3</v>
      </c>
    </row>
    <row r="165" spans="1:8">
      <c r="A165" s="90"/>
      <c r="B165" s="90"/>
      <c r="C165" s="90"/>
      <c r="D165" s="90"/>
      <c r="E165" s="90"/>
      <c r="F165" s="90"/>
      <c r="G165" s="90"/>
      <c r="H165" s="90"/>
    </row>
    <row r="166" spans="1:8">
      <c r="A166" s="82" t="s">
        <v>1</v>
      </c>
      <c r="B166" s="82" t="s">
        <v>2</v>
      </c>
      <c r="C166" s="82" t="s">
        <v>3</v>
      </c>
      <c r="D166" s="23" t="s">
        <v>4</v>
      </c>
      <c r="E166" s="23" t="s">
        <v>5</v>
      </c>
      <c r="F166" s="82" t="s">
        <v>6</v>
      </c>
      <c r="G166" s="82"/>
      <c r="H166" s="82"/>
    </row>
    <row r="167" spans="1:8">
      <c r="A167" s="82"/>
      <c r="B167" s="82"/>
      <c r="C167" s="82"/>
      <c r="D167" s="23">
        <v>2021</v>
      </c>
      <c r="E167" s="23">
        <v>2022</v>
      </c>
      <c r="F167" s="23">
        <v>2023</v>
      </c>
      <c r="G167" s="23">
        <v>2024</v>
      </c>
      <c r="H167" s="23">
        <v>2025</v>
      </c>
    </row>
    <row r="168" spans="1:8">
      <c r="A168" s="26" t="s">
        <v>137</v>
      </c>
      <c r="B168" s="88" t="s">
        <v>138</v>
      </c>
      <c r="C168" s="88"/>
      <c r="D168" s="88"/>
      <c r="E168" s="88"/>
      <c r="F168" s="88"/>
      <c r="G168" s="88"/>
      <c r="H168" s="88"/>
    </row>
    <row r="169" spans="1:8" ht="63.75">
      <c r="A169" s="79">
        <v>1</v>
      </c>
      <c r="B169" s="55" t="s">
        <v>139</v>
      </c>
      <c r="C169" s="55" t="s">
        <v>59</v>
      </c>
      <c r="D169" s="72">
        <v>627758</v>
      </c>
      <c r="E169" s="72">
        <v>448721.1</v>
      </c>
      <c r="F169" s="72">
        <v>2953657</v>
      </c>
      <c r="G169" s="72">
        <v>594798.30000000005</v>
      </c>
      <c r="H169" s="72">
        <v>740900.9</v>
      </c>
    </row>
    <row r="170" spans="1:8" ht="31.5" customHeight="1">
      <c r="A170" s="79"/>
      <c r="B170" s="55" t="s">
        <v>140</v>
      </c>
      <c r="C170" s="55" t="s">
        <v>56</v>
      </c>
      <c r="D170" s="70">
        <v>105.6</v>
      </c>
      <c r="E170" s="66">
        <v>71.5</v>
      </c>
      <c r="F170" s="66">
        <f>F169/E169*100</f>
        <v>658.23893728197754</v>
      </c>
      <c r="G170" s="66">
        <f>G169/F169*100</f>
        <v>20.137690327617598</v>
      </c>
      <c r="H170" s="66">
        <f>H169/G169*100</f>
        <v>124.56338560483444</v>
      </c>
    </row>
    <row r="171" spans="1:8" ht="39.75" customHeight="1">
      <c r="A171" s="79"/>
      <c r="B171" s="55" t="s">
        <v>61</v>
      </c>
      <c r="C171" s="55" t="s">
        <v>58</v>
      </c>
      <c r="D171" s="66">
        <v>104.9</v>
      </c>
      <c r="E171" s="66">
        <v>111.4</v>
      </c>
      <c r="F171" s="66">
        <v>106.8</v>
      </c>
      <c r="G171" s="66">
        <v>105.3</v>
      </c>
      <c r="H171" s="66">
        <v>104.8</v>
      </c>
    </row>
    <row r="172" spans="1:8" ht="43.5" customHeight="1">
      <c r="A172" s="50" t="s">
        <v>141</v>
      </c>
      <c r="B172" s="55" t="s">
        <v>142</v>
      </c>
      <c r="C172" s="55" t="s">
        <v>59</v>
      </c>
      <c r="D172" s="72"/>
      <c r="E172" s="72"/>
      <c r="F172" s="72"/>
      <c r="G172" s="72"/>
      <c r="H172" s="72"/>
    </row>
    <row r="173" spans="1:8" ht="38.25">
      <c r="A173" s="31" t="s">
        <v>143</v>
      </c>
      <c r="B173" s="14" t="s">
        <v>144</v>
      </c>
      <c r="C173" s="14" t="s">
        <v>59</v>
      </c>
      <c r="D173" s="19"/>
      <c r="E173" s="19"/>
      <c r="F173" s="19"/>
      <c r="G173" s="19"/>
      <c r="H173" s="19"/>
    </row>
    <row r="174" spans="1:8" ht="28.5" customHeight="1">
      <c r="A174" s="31" t="s">
        <v>145</v>
      </c>
      <c r="B174" s="14" t="s">
        <v>146</v>
      </c>
      <c r="C174" s="14" t="s">
        <v>59</v>
      </c>
      <c r="D174" s="19"/>
      <c r="E174" s="19"/>
      <c r="F174" s="19"/>
      <c r="G174" s="19"/>
      <c r="H174" s="19"/>
    </row>
    <row r="175" spans="1:8" ht="38.25">
      <c r="A175" s="31" t="s">
        <v>147</v>
      </c>
      <c r="B175" s="14" t="s">
        <v>148</v>
      </c>
      <c r="C175" s="14" t="s">
        <v>59</v>
      </c>
      <c r="D175" s="19"/>
      <c r="E175" s="19"/>
      <c r="F175" s="19"/>
      <c r="G175" s="19"/>
      <c r="H175" s="19"/>
    </row>
    <row r="176" spans="1:8" ht="51">
      <c r="A176" s="31" t="s">
        <v>149</v>
      </c>
      <c r="B176" s="14" t="s">
        <v>150</v>
      </c>
      <c r="C176" s="14" t="s">
        <v>59</v>
      </c>
      <c r="D176" s="19"/>
      <c r="E176" s="19"/>
      <c r="F176" s="19"/>
      <c r="G176" s="19"/>
      <c r="H176" s="19"/>
    </row>
    <row r="177" spans="1:8" ht="63.75">
      <c r="A177" s="31" t="s">
        <v>151</v>
      </c>
      <c r="B177" s="14" t="s">
        <v>152</v>
      </c>
      <c r="C177" s="14" t="s">
        <v>59</v>
      </c>
      <c r="D177" s="19"/>
      <c r="E177" s="19"/>
      <c r="F177" s="19"/>
      <c r="G177" s="19"/>
      <c r="H177" s="19"/>
    </row>
    <row r="178" spans="1:8" ht="39.75" customHeight="1">
      <c r="A178" s="31" t="s">
        <v>153</v>
      </c>
      <c r="B178" s="14" t="s">
        <v>154</v>
      </c>
      <c r="C178" s="14" t="s">
        <v>59</v>
      </c>
      <c r="D178" s="12"/>
      <c r="E178" s="12"/>
      <c r="F178" s="12"/>
      <c r="G178" s="12"/>
      <c r="H178" s="12"/>
    </row>
    <row r="179" spans="1:8" ht="102">
      <c r="A179" s="50" t="s">
        <v>156</v>
      </c>
      <c r="B179" s="67" t="s">
        <v>157</v>
      </c>
      <c r="C179" s="55" t="s">
        <v>59</v>
      </c>
      <c r="D179" s="72"/>
      <c r="E179" s="72"/>
      <c r="F179" s="72"/>
      <c r="G179" s="72"/>
      <c r="H179" s="72"/>
    </row>
    <row r="180" spans="1:8" ht="38.25">
      <c r="A180" s="37" t="s">
        <v>33</v>
      </c>
      <c r="B180" s="11" t="s">
        <v>158</v>
      </c>
      <c r="C180" s="11" t="s">
        <v>59</v>
      </c>
      <c r="D180" s="72">
        <v>627758</v>
      </c>
      <c r="E180" s="72"/>
      <c r="F180" s="72"/>
      <c r="G180" s="72"/>
      <c r="H180" s="72"/>
    </row>
    <row r="181" spans="1:8" ht="38.25">
      <c r="A181" s="37" t="s">
        <v>64</v>
      </c>
      <c r="B181" s="11" t="s">
        <v>159</v>
      </c>
      <c r="C181" s="11" t="s">
        <v>59</v>
      </c>
      <c r="D181" s="65">
        <v>66529</v>
      </c>
      <c r="E181" s="65"/>
      <c r="F181" s="65"/>
      <c r="G181" s="65"/>
      <c r="H181" s="65"/>
    </row>
    <row r="182" spans="1:8" ht="17.25" customHeight="1">
      <c r="A182" s="37" t="s">
        <v>66</v>
      </c>
      <c r="B182" s="11" t="s">
        <v>160</v>
      </c>
      <c r="C182" s="11" t="s">
        <v>59</v>
      </c>
      <c r="D182" s="65">
        <v>561229</v>
      </c>
      <c r="E182" s="65"/>
      <c r="F182" s="65"/>
      <c r="G182" s="65"/>
      <c r="H182" s="65"/>
    </row>
    <row r="183" spans="1:8" ht="21.75" customHeight="1">
      <c r="A183" s="83" t="s">
        <v>161</v>
      </c>
      <c r="B183" s="30" t="s">
        <v>162</v>
      </c>
      <c r="C183" s="11" t="s">
        <v>59</v>
      </c>
      <c r="D183" s="56"/>
      <c r="E183" s="56"/>
      <c r="F183" s="56"/>
      <c r="G183" s="56"/>
      <c r="H183" s="56"/>
    </row>
    <row r="184" spans="1:8" ht="26.25" customHeight="1">
      <c r="A184" s="83"/>
      <c r="B184" s="30" t="s">
        <v>163</v>
      </c>
      <c r="C184" s="11" t="s">
        <v>59</v>
      </c>
      <c r="D184" s="56"/>
      <c r="E184" s="56"/>
      <c r="F184" s="56"/>
      <c r="G184" s="56"/>
      <c r="H184" s="56"/>
    </row>
    <row r="185" spans="1:8" ht="30.75" customHeight="1">
      <c r="A185" s="37" t="s">
        <v>164</v>
      </c>
      <c r="B185" s="30" t="s">
        <v>165</v>
      </c>
      <c r="C185" s="11" t="s">
        <v>59</v>
      </c>
      <c r="D185" s="65">
        <v>25434</v>
      </c>
      <c r="E185" s="65"/>
      <c r="F185" s="65"/>
      <c r="G185" s="65"/>
      <c r="H185" s="65"/>
    </row>
    <row r="186" spans="1:8" ht="17.25" customHeight="1">
      <c r="A186" s="37" t="s">
        <v>166</v>
      </c>
      <c r="B186" s="42" t="s">
        <v>167</v>
      </c>
      <c r="C186" s="11" t="s">
        <v>59</v>
      </c>
      <c r="D186" s="56">
        <v>1588</v>
      </c>
      <c r="E186" s="56"/>
      <c r="F186" s="56"/>
      <c r="G186" s="56"/>
      <c r="H186" s="56"/>
    </row>
    <row r="187" spans="1:8" ht="18" customHeight="1">
      <c r="A187" s="37" t="s">
        <v>168</v>
      </c>
      <c r="B187" s="42" t="s">
        <v>169</v>
      </c>
      <c r="C187" s="11" t="s">
        <v>59</v>
      </c>
      <c r="D187" s="65">
        <v>11801</v>
      </c>
      <c r="E187" s="65"/>
      <c r="F187" s="65"/>
      <c r="G187" s="65"/>
      <c r="H187" s="65"/>
    </row>
    <row r="188" spans="1:8" ht="38.25">
      <c r="A188" s="37" t="s">
        <v>170</v>
      </c>
      <c r="B188" s="42" t="s">
        <v>171</v>
      </c>
      <c r="C188" s="11" t="s">
        <v>59</v>
      </c>
      <c r="D188" s="65">
        <v>8246</v>
      </c>
      <c r="E188" s="65"/>
      <c r="F188" s="65"/>
      <c r="G188" s="65"/>
      <c r="H188" s="65"/>
    </row>
    <row r="189" spans="1:8" ht="27.75" customHeight="1">
      <c r="A189" s="37" t="s">
        <v>172</v>
      </c>
      <c r="B189" s="30" t="s">
        <v>173</v>
      </c>
      <c r="C189" s="11" t="s">
        <v>59</v>
      </c>
      <c r="D189" s="56"/>
      <c r="E189" s="65"/>
      <c r="F189" s="65"/>
      <c r="G189" s="65"/>
      <c r="H189" s="65"/>
    </row>
    <row r="190" spans="1:8" ht="30" customHeight="1">
      <c r="A190" s="37" t="s">
        <v>174</v>
      </c>
      <c r="B190" s="30" t="s">
        <v>175</v>
      </c>
      <c r="C190" s="11" t="s">
        <v>59</v>
      </c>
      <c r="D190" s="65">
        <v>28452</v>
      </c>
      <c r="E190" s="65"/>
      <c r="F190" s="65"/>
      <c r="G190" s="65"/>
      <c r="H190" s="65"/>
    </row>
    <row r="191" spans="1:8">
      <c r="A191" s="84"/>
      <c r="B191" s="84"/>
      <c r="C191" s="84"/>
      <c r="D191" s="84"/>
      <c r="E191" s="84"/>
      <c r="F191" s="84"/>
      <c r="G191" s="84"/>
      <c r="H191" s="84"/>
    </row>
    <row r="192" spans="1:8">
      <c r="A192" s="82" t="s">
        <v>1</v>
      </c>
      <c r="B192" s="82" t="s">
        <v>2</v>
      </c>
      <c r="C192" s="82" t="s">
        <v>3</v>
      </c>
      <c r="D192" s="23" t="s">
        <v>4</v>
      </c>
      <c r="E192" s="23" t="s">
        <v>5</v>
      </c>
      <c r="F192" s="82" t="s">
        <v>6</v>
      </c>
      <c r="G192" s="82"/>
      <c r="H192" s="82"/>
    </row>
    <row r="193" spans="1:8">
      <c r="A193" s="82"/>
      <c r="B193" s="82"/>
      <c r="C193" s="82"/>
      <c r="D193" s="23">
        <v>2021</v>
      </c>
      <c r="E193" s="23">
        <v>2022</v>
      </c>
      <c r="F193" s="23">
        <v>2023</v>
      </c>
      <c r="G193" s="23">
        <v>2024</v>
      </c>
      <c r="H193" s="23">
        <v>2025</v>
      </c>
    </row>
    <row r="194" spans="1:8" ht="25.5">
      <c r="A194" s="25" t="s">
        <v>176</v>
      </c>
      <c r="B194" s="82" t="s">
        <v>177</v>
      </c>
      <c r="C194" s="82"/>
      <c r="D194" s="82"/>
      <c r="E194" s="82"/>
      <c r="F194" s="82"/>
      <c r="G194" s="82"/>
      <c r="H194" s="82"/>
    </row>
    <row r="195" spans="1:8" ht="38.25">
      <c r="A195" s="83">
        <v>1</v>
      </c>
      <c r="B195" s="11" t="s">
        <v>178</v>
      </c>
      <c r="C195" s="11" t="s">
        <v>59</v>
      </c>
      <c r="D195" s="9">
        <v>0</v>
      </c>
      <c r="E195" s="9">
        <f>D195*E196*E197/10000</f>
        <v>0</v>
      </c>
      <c r="F195" s="9">
        <f>E195*F196*F197/10000</f>
        <v>0</v>
      </c>
      <c r="G195" s="9">
        <f>F195*G196*G197/10000</f>
        <v>0</v>
      </c>
      <c r="H195" s="9">
        <f>G195*H196*H197/10000</f>
        <v>0</v>
      </c>
    </row>
    <row r="196" spans="1:8" ht="36" customHeight="1">
      <c r="A196" s="83"/>
      <c r="B196" s="11" t="s">
        <v>62</v>
      </c>
      <c r="C196" s="11" t="s">
        <v>56</v>
      </c>
      <c r="D196" s="9"/>
      <c r="E196" s="9"/>
      <c r="F196" s="9"/>
      <c r="G196" s="9"/>
      <c r="H196" s="9"/>
    </row>
    <row r="197" spans="1:8" ht="47.25" customHeight="1">
      <c r="A197" s="83"/>
      <c r="B197" s="11" t="s">
        <v>61</v>
      </c>
      <c r="C197" s="11" t="s">
        <v>58</v>
      </c>
      <c r="D197" s="9"/>
      <c r="E197" s="9"/>
      <c r="F197" s="9"/>
      <c r="G197" s="9"/>
      <c r="H197" s="9"/>
    </row>
    <row r="198" spans="1:8" ht="38.25">
      <c r="A198" s="37">
        <v>2</v>
      </c>
      <c r="B198" s="11" t="s">
        <v>179</v>
      </c>
      <c r="C198" s="11" t="s">
        <v>180</v>
      </c>
      <c r="D198" s="12">
        <v>1865</v>
      </c>
      <c r="E198" s="72">
        <v>3853</v>
      </c>
      <c r="F198" s="72"/>
      <c r="G198" s="72"/>
      <c r="H198" s="72"/>
    </row>
    <row r="199" spans="1:8" ht="51">
      <c r="A199" s="37" t="s">
        <v>145</v>
      </c>
      <c r="B199" s="11" t="s">
        <v>181</v>
      </c>
      <c r="C199" s="11" t="s">
        <v>180</v>
      </c>
      <c r="D199" s="12">
        <v>1865</v>
      </c>
      <c r="E199" s="72"/>
      <c r="F199" s="72"/>
      <c r="G199" s="72"/>
      <c r="H199" s="72"/>
    </row>
    <row r="200" spans="1:8" ht="55.5" customHeight="1">
      <c r="A200" s="37">
        <v>3</v>
      </c>
      <c r="B200" s="11" t="s">
        <v>182</v>
      </c>
      <c r="C200" s="11" t="s">
        <v>183</v>
      </c>
      <c r="D200" s="9">
        <v>26.8</v>
      </c>
      <c r="E200" s="56">
        <v>25.4</v>
      </c>
      <c r="F200" s="72"/>
      <c r="G200" s="72"/>
      <c r="H200" s="72"/>
    </row>
    <row r="201" spans="1:8">
      <c r="A201" s="84"/>
      <c r="B201" s="84"/>
      <c r="C201" s="84"/>
      <c r="D201" s="84"/>
      <c r="E201" s="84"/>
      <c r="F201" s="84"/>
      <c r="G201" s="84"/>
      <c r="H201" s="84"/>
    </row>
    <row r="202" spans="1:8">
      <c r="A202" s="82" t="s">
        <v>1</v>
      </c>
      <c r="B202" s="82" t="s">
        <v>2</v>
      </c>
      <c r="C202" s="82" t="s">
        <v>3</v>
      </c>
      <c r="D202" s="23" t="s">
        <v>4</v>
      </c>
      <c r="E202" s="23" t="s">
        <v>5</v>
      </c>
      <c r="F202" s="82" t="s">
        <v>6</v>
      </c>
      <c r="G202" s="82"/>
      <c r="H202" s="82"/>
    </row>
    <row r="203" spans="1:8">
      <c r="A203" s="82"/>
      <c r="B203" s="82"/>
      <c r="C203" s="82"/>
      <c r="D203" s="23">
        <v>2021</v>
      </c>
      <c r="E203" s="23">
        <v>2022</v>
      </c>
      <c r="F203" s="23">
        <v>2023</v>
      </c>
      <c r="G203" s="23">
        <v>2024</v>
      </c>
      <c r="H203" s="23">
        <v>2025</v>
      </c>
    </row>
    <row r="204" spans="1:8">
      <c r="A204" s="25" t="s">
        <v>184</v>
      </c>
      <c r="B204" s="82" t="s">
        <v>185</v>
      </c>
      <c r="C204" s="82"/>
      <c r="D204" s="82"/>
      <c r="E204" s="82"/>
      <c r="F204" s="82"/>
      <c r="G204" s="82"/>
      <c r="H204" s="82"/>
    </row>
    <row r="205" spans="1:8" ht="38.25">
      <c r="A205" s="57">
        <v>2</v>
      </c>
      <c r="B205" s="6" t="s">
        <v>186</v>
      </c>
      <c r="C205" s="6" t="s">
        <v>187</v>
      </c>
      <c r="D205" s="56">
        <v>30.7</v>
      </c>
      <c r="E205" s="56">
        <v>30.7</v>
      </c>
      <c r="F205" s="56">
        <v>30.7</v>
      </c>
      <c r="G205" s="56">
        <v>30.7</v>
      </c>
      <c r="H205" s="56">
        <v>30.7</v>
      </c>
    </row>
    <row r="206" spans="1:8" ht="52.5" customHeight="1">
      <c r="A206" s="57" t="s">
        <v>33</v>
      </c>
      <c r="B206" s="6" t="s">
        <v>298</v>
      </c>
      <c r="C206" s="6" t="s">
        <v>187</v>
      </c>
      <c r="D206" s="56">
        <v>30.7</v>
      </c>
      <c r="E206" s="56">
        <v>30.7</v>
      </c>
      <c r="F206" s="56">
        <v>30.7</v>
      </c>
      <c r="G206" s="56">
        <v>30.7</v>
      </c>
      <c r="H206" s="56">
        <v>30.7</v>
      </c>
    </row>
    <row r="207" spans="1:8" ht="63.75">
      <c r="A207" s="37" t="s">
        <v>35</v>
      </c>
      <c r="B207" s="11" t="s">
        <v>303</v>
      </c>
      <c r="C207" s="11" t="s">
        <v>188</v>
      </c>
      <c r="D207" s="9">
        <v>100</v>
      </c>
      <c r="E207" s="9">
        <v>100</v>
      </c>
      <c r="F207" s="9">
        <v>100</v>
      </c>
      <c r="G207" s="9">
        <v>100</v>
      </c>
      <c r="H207" s="9">
        <v>100</v>
      </c>
    </row>
    <row r="208" spans="1:8">
      <c r="A208" s="84"/>
      <c r="B208" s="84"/>
      <c r="C208" s="84"/>
      <c r="D208" s="84"/>
      <c r="E208" s="84"/>
      <c r="F208" s="84"/>
      <c r="G208" s="84"/>
      <c r="H208" s="84"/>
    </row>
    <row r="209" spans="1:51">
      <c r="A209" s="82" t="s">
        <v>1</v>
      </c>
      <c r="B209" s="82" t="s">
        <v>2</v>
      </c>
      <c r="C209" s="82" t="s">
        <v>3</v>
      </c>
      <c r="D209" s="23" t="s">
        <v>4</v>
      </c>
      <c r="E209" s="23" t="s">
        <v>5</v>
      </c>
      <c r="F209" s="82" t="s">
        <v>6</v>
      </c>
      <c r="G209" s="82"/>
      <c r="H209" s="82"/>
    </row>
    <row r="210" spans="1:51">
      <c r="A210" s="82"/>
      <c r="B210" s="82"/>
      <c r="C210" s="82"/>
      <c r="D210" s="23">
        <v>2021</v>
      </c>
      <c r="E210" s="23">
        <v>2022</v>
      </c>
      <c r="F210" s="23">
        <v>2023</v>
      </c>
      <c r="G210" s="23">
        <v>2024</v>
      </c>
      <c r="H210" s="23">
        <v>2025</v>
      </c>
    </row>
    <row r="211" spans="1:51">
      <c r="A211" s="25" t="s">
        <v>189</v>
      </c>
      <c r="B211" s="82" t="s">
        <v>190</v>
      </c>
      <c r="C211" s="82"/>
      <c r="D211" s="82"/>
      <c r="E211" s="82"/>
      <c r="F211" s="82"/>
      <c r="G211" s="82"/>
      <c r="H211" s="82"/>
    </row>
    <row r="212" spans="1:51" ht="38.25">
      <c r="A212" s="57">
        <v>1</v>
      </c>
      <c r="B212" s="6" t="s">
        <v>191</v>
      </c>
      <c r="C212" s="6" t="s">
        <v>51</v>
      </c>
      <c r="D212" s="65">
        <v>477384.7</v>
      </c>
      <c r="E212" s="65">
        <f>E213+E228</f>
        <v>483490.9</v>
      </c>
      <c r="F212" s="65">
        <v>87755.7</v>
      </c>
      <c r="G212" s="65">
        <v>87905.1</v>
      </c>
      <c r="H212" s="76">
        <v>88947.9</v>
      </c>
    </row>
    <row r="213" spans="1:51" s="78" customFormat="1" ht="27.75" customHeight="1">
      <c r="A213" s="57" t="s">
        <v>13</v>
      </c>
      <c r="B213" s="6" t="s">
        <v>192</v>
      </c>
      <c r="C213" s="77" t="s">
        <v>51</v>
      </c>
      <c r="D213" s="65">
        <v>55834.2</v>
      </c>
      <c r="E213" s="65">
        <f>E214+E215+E219+E220+E224+E225+E226+E227</f>
        <v>67314.899999999994</v>
      </c>
      <c r="F213" s="65">
        <v>67785.100000000006</v>
      </c>
      <c r="G213" s="65">
        <v>67378.5</v>
      </c>
      <c r="H213" s="76">
        <v>67946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</row>
    <row r="214" spans="1:51" ht="27" customHeight="1">
      <c r="A214" s="57" t="s">
        <v>116</v>
      </c>
      <c r="B214" s="6" t="s">
        <v>193</v>
      </c>
      <c r="C214" s="6" t="s">
        <v>51</v>
      </c>
      <c r="D214" s="65">
        <v>26442.7</v>
      </c>
      <c r="E214" s="65">
        <v>24506.1</v>
      </c>
      <c r="F214" s="65">
        <v>25241.3</v>
      </c>
      <c r="G214" s="65">
        <v>25771.4</v>
      </c>
      <c r="H214" s="65">
        <v>26158</v>
      </c>
    </row>
    <row r="215" spans="1:51" ht="28.5" customHeight="1">
      <c r="A215" s="57" t="s">
        <v>119</v>
      </c>
      <c r="B215" s="6" t="s">
        <v>194</v>
      </c>
      <c r="C215" s="6" t="s">
        <v>51</v>
      </c>
      <c r="D215" s="65">
        <v>1545</v>
      </c>
      <c r="E215" s="65">
        <v>1727.8</v>
      </c>
      <c r="F215" s="65">
        <v>1796.9</v>
      </c>
      <c r="G215" s="65">
        <v>1868.8</v>
      </c>
      <c r="H215" s="65">
        <v>1943.5</v>
      </c>
    </row>
    <row r="216" spans="1:51" ht="50.25" customHeight="1">
      <c r="A216" s="57" t="s">
        <v>121</v>
      </c>
      <c r="B216" s="6" t="s">
        <v>195</v>
      </c>
      <c r="C216" s="6" t="s">
        <v>51</v>
      </c>
      <c r="D216" s="65"/>
      <c r="E216" s="65"/>
      <c r="F216" s="65"/>
      <c r="G216" s="65"/>
      <c r="H216" s="76"/>
    </row>
    <row r="217" spans="1:51" ht="51">
      <c r="A217" s="57" t="s">
        <v>196</v>
      </c>
      <c r="B217" s="6" t="s">
        <v>197</v>
      </c>
      <c r="C217" s="6" t="s">
        <v>51</v>
      </c>
      <c r="D217" s="65"/>
      <c r="E217" s="65"/>
      <c r="F217" s="65"/>
      <c r="G217" s="65"/>
      <c r="H217" s="76"/>
      <c r="I217" s="20"/>
    </row>
    <row r="218" spans="1:51" ht="38.25">
      <c r="A218" s="57" t="s">
        <v>198</v>
      </c>
      <c r="B218" s="6" t="s">
        <v>199</v>
      </c>
      <c r="C218" s="6" t="s">
        <v>51</v>
      </c>
      <c r="D218" s="65"/>
      <c r="E218" s="65"/>
      <c r="F218" s="65"/>
      <c r="G218" s="65"/>
      <c r="H218" s="76"/>
    </row>
    <row r="219" spans="1:51" ht="29.25" customHeight="1">
      <c r="A219" s="57" t="s">
        <v>200</v>
      </c>
      <c r="B219" s="6" t="s">
        <v>201</v>
      </c>
      <c r="C219" s="6" t="s">
        <v>51</v>
      </c>
      <c r="D219" s="65">
        <v>28</v>
      </c>
      <c r="E219" s="65">
        <v>45.8</v>
      </c>
      <c r="F219" s="65">
        <v>45.8</v>
      </c>
      <c r="G219" s="65">
        <v>45.8</v>
      </c>
      <c r="H219" s="76">
        <v>45.8</v>
      </c>
    </row>
    <row r="220" spans="1:51" ht="24" customHeight="1">
      <c r="A220" s="57" t="s">
        <v>202</v>
      </c>
      <c r="B220" s="6" t="s">
        <v>203</v>
      </c>
      <c r="C220" s="6" t="s">
        <v>51</v>
      </c>
      <c r="D220" s="65">
        <f>D221+D222</f>
        <v>8907.6</v>
      </c>
      <c r="E220" s="65">
        <f>E221+E222</f>
        <v>8436.2999999999993</v>
      </c>
      <c r="F220" s="65">
        <f>F221+F222</f>
        <v>8556.6</v>
      </c>
      <c r="G220" s="65">
        <f>G221+G222</f>
        <v>8596.2000000000007</v>
      </c>
      <c r="H220" s="65">
        <f>H221+H222</f>
        <v>8634.4</v>
      </c>
    </row>
    <row r="221" spans="1:51" ht="31.5" customHeight="1">
      <c r="A221" s="57" t="s">
        <v>204</v>
      </c>
      <c r="B221" s="6" t="s">
        <v>205</v>
      </c>
      <c r="C221" s="6" t="s">
        <v>51</v>
      </c>
      <c r="D221" s="65">
        <v>2379.9</v>
      </c>
      <c r="E221" s="65">
        <v>2175</v>
      </c>
      <c r="F221" s="65">
        <v>2203.3000000000002</v>
      </c>
      <c r="G221" s="65">
        <v>2212.1</v>
      </c>
      <c r="H221" s="76">
        <v>2232</v>
      </c>
      <c r="J221" s="20"/>
    </row>
    <row r="222" spans="1:51" ht="25.5" customHeight="1">
      <c r="A222" s="57" t="s">
        <v>206</v>
      </c>
      <c r="B222" s="6" t="s">
        <v>207</v>
      </c>
      <c r="C222" s="6" t="s">
        <v>51</v>
      </c>
      <c r="D222" s="65">
        <v>6527.7</v>
      </c>
      <c r="E222" s="65">
        <v>6261.3</v>
      </c>
      <c r="F222" s="65">
        <v>6353.3</v>
      </c>
      <c r="G222" s="65">
        <v>6384.1</v>
      </c>
      <c r="H222" s="76">
        <v>6402.4</v>
      </c>
    </row>
    <row r="223" spans="1:51" ht="39.75" customHeight="1">
      <c r="A223" s="57" t="s">
        <v>208</v>
      </c>
      <c r="B223" s="5" t="s">
        <v>209</v>
      </c>
      <c r="C223" s="6" t="s">
        <v>51</v>
      </c>
      <c r="D223" s="65"/>
      <c r="E223" s="65"/>
      <c r="F223" s="65"/>
      <c r="G223" s="65"/>
      <c r="H223" s="76"/>
    </row>
    <row r="224" spans="1:51" ht="51">
      <c r="A224" s="57" t="s">
        <v>210</v>
      </c>
      <c r="B224" s="6" t="s">
        <v>211</v>
      </c>
      <c r="C224" s="6" t="s">
        <v>51</v>
      </c>
      <c r="D224" s="65">
        <v>21091.8</v>
      </c>
      <c r="E224" s="65">
        <v>24096</v>
      </c>
      <c r="F224" s="65">
        <v>25640.2</v>
      </c>
      <c r="G224" s="65">
        <v>25640.2</v>
      </c>
      <c r="H224" s="65">
        <v>25640.2</v>
      </c>
      <c r="I224" s="20"/>
    </row>
    <row r="225" spans="1:53" ht="38.25">
      <c r="A225" s="57" t="s">
        <v>212</v>
      </c>
      <c r="B225" s="6" t="s">
        <v>213</v>
      </c>
      <c r="C225" s="6" t="s">
        <v>51</v>
      </c>
      <c r="D225" s="65">
        <v>11470.4</v>
      </c>
      <c r="E225" s="65">
        <v>6072.9</v>
      </c>
      <c r="F225" s="65">
        <v>5404.3</v>
      </c>
      <c r="G225" s="65">
        <v>5356.1</v>
      </c>
      <c r="H225" s="65">
        <v>5424.1</v>
      </c>
    </row>
    <row r="226" spans="1:53" ht="38.25">
      <c r="A226" s="57" t="s">
        <v>214</v>
      </c>
      <c r="B226" s="6" t="s">
        <v>215</v>
      </c>
      <c r="C226" s="6" t="s">
        <v>51</v>
      </c>
      <c r="D226" s="65">
        <v>7170.6</v>
      </c>
      <c r="E226" s="65">
        <v>1580</v>
      </c>
      <c r="F226" s="65">
        <v>1000</v>
      </c>
      <c r="G226" s="65">
        <v>0</v>
      </c>
      <c r="H226" s="65">
        <v>0</v>
      </c>
    </row>
    <row r="227" spans="1:53" ht="26.25" customHeight="1">
      <c r="A227" s="57" t="s">
        <v>216</v>
      </c>
      <c r="B227" s="6" t="s">
        <v>217</v>
      </c>
      <c r="C227" s="6" t="s">
        <v>51</v>
      </c>
      <c r="D227" s="65">
        <v>16078.3</v>
      </c>
      <c r="E227" s="65">
        <v>850</v>
      </c>
      <c r="F227" s="65">
        <v>0</v>
      </c>
      <c r="G227" s="65">
        <v>0</v>
      </c>
      <c r="H227" s="65">
        <v>0</v>
      </c>
    </row>
    <row r="228" spans="1:53" s="78" customFormat="1" ht="27.75" customHeight="1">
      <c r="A228" s="57" t="s">
        <v>15</v>
      </c>
      <c r="B228" s="6" t="s">
        <v>218</v>
      </c>
      <c r="C228" s="6" t="s">
        <v>51</v>
      </c>
      <c r="D228" s="65">
        <f>D229+D230+D231+D232+D233+D234</f>
        <v>386055.10000000003</v>
      </c>
      <c r="E228" s="65">
        <f>E229+E230+E231+E232</f>
        <v>416176</v>
      </c>
      <c r="F228" s="65">
        <f>F229</f>
        <v>19970.599999999999</v>
      </c>
      <c r="G228" s="65">
        <f>G229</f>
        <v>20526.599999999999</v>
      </c>
      <c r="H228" s="65">
        <f>H229</f>
        <v>21001.9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1:53" ht="29.25" customHeight="1">
      <c r="A229" s="57" t="s">
        <v>125</v>
      </c>
      <c r="B229" s="6" t="s">
        <v>219</v>
      </c>
      <c r="C229" s="6" t="s">
        <v>51</v>
      </c>
      <c r="D229" s="98">
        <v>9581.4</v>
      </c>
      <c r="E229" s="65">
        <v>52081.4</v>
      </c>
      <c r="F229" s="65">
        <v>19970.599999999999</v>
      </c>
      <c r="G229" s="65">
        <v>20526.599999999999</v>
      </c>
      <c r="H229" s="76">
        <v>21001.9</v>
      </c>
      <c r="I229" s="20"/>
    </row>
    <row r="230" spans="1:53" ht="38.25">
      <c r="A230" s="57" t="s">
        <v>126</v>
      </c>
      <c r="B230" s="6" t="s">
        <v>220</v>
      </c>
      <c r="C230" s="6" t="s">
        <v>51</v>
      </c>
      <c r="D230" s="98">
        <v>330353.5</v>
      </c>
      <c r="E230" s="65">
        <v>270692</v>
      </c>
      <c r="F230" s="65">
        <v>0</v>
      </c>
      <c r="G230" s="65">
        <v>0</v>
      </c>
      <c r="H230" s="76">
        <v>0</v>
      </c>
    </row>
    <row r="231" spans="1:53" ht="38.25">
      <c r="A231" s="57" t="s">
        <v>127</v>
      </c>
      <c r="B231" s="6" t="s">
        <v>221</v>
      </c>
      <c r="C231" s="6" t="s">
        <v>51</v>
      </c>
      <c r="D231" s="98">
        <v>2531.5</v>
      </c>
      <c r="E231" s="65">
        <v>2593.3000000000002</v>
      </c>
      <c r="F231" s="65">
        <v>0</v>
      </c>
      <c r="G231" s="65">
        <v>0</v>
      </c>
      <c r="H231" s="76">
        <v>0</v>
      </c>
    </row>
    <row r="232" spans="1:53" ht="38.25">
      <c r="A232" s="57" t="s">
        <v>222</v>
      </c>
      <c r="B232" s="6" t="s">
        <v>223</v>
      </c>
      <c r="C232" s="6" t="s">
        <v>51</v>
      </c>
      <c r="D232" s="98">
        <v>29005.200000000001</v>
      </c>
      <c r="E232" s="65">
        <v>90809.3</v>
      </c>
      <c r="F232" s="65">
        <v>0</v>
      </c>
      <c r="G232" s="65">
        <v>0</v>
      </c>
      <c r="H232" s="76">
        <v>0</v>
      </c>
    </row>
    <row r="233" spans="1:53" ht="38.25">
      <c r="A233" s="57" t="s">
        <v>224</v>
      </c>
      <c r="B233" s="5" t="s">
        <v>225</v>
      </c>
      <c r="C233" s="6" t="s">
        <v>51</v>
      </c>
      <c r="D233" s="98">
        <v>480</v>
      </c>
      <c r="E233" s="65">
        <v>0</v>
      </c>
      <c r="F233" s="65">
        <v>0</v>
      </c>
      <c r="G233" s="65">
        <v>0</v>
      </c>
      <c r="H233" s="76">
        <v>0</v>
      </c>
    </row>
    <row r="234" spans="1:53" ht="38.25">
      <c r="A234" s="57" t="s">
        <v>226</v>
      </c>
      <c r="B234" s="5" t="s">
        <v>227</v>
      </c>
      <c r="C234" s="6" t="s">
        <v>51</v>
      </c>
      <c r="D234" s="98">
        <v>14103.5</v>
      </c>
      <c r="E234" s="65">
        <v>0</v>
      </c>
      <c r="F234" s="65">
        <v>0</v>
      </c>
      <c r="G234" s="65">
        <v>0</v>
      </c>
      <c r="H234" s="76">
        <v>0</v>
      </c>
    </row>
    <row r="235" spans="1:53" ht="38.25">
      <c r="A235" s="57"/>
      <c r="B235" s="6" t="s">
        <v>228</v>
      </c>
      <c r="C235" s="6" t="s">
        <v>51</v>
      </c>
      <c r="D235" s="65">
        <v>495757.8</v>
      </c>
      <c r="E235" s="98">
        <f>E236+E237+E238+E239+E240+E241+E242+E243+E244+E247</f>
        <v>484495.43</v>
      </c>
      <c r="F235" s="98">
        <v>85855.7</v>
      </c>
      <c r="G235" s="98">
        <v>82782.399999999994</v>
      </c>
      <c r="H235" s="98">
        <v>84500.5</v>
      </c>
      <c r="I235" s="33"/>
      <c r="J235" s="32"/>
    </row>
    <row r="236" spans="1:53" ht="27" customHeight="1">
      <c r="A236" s="57" t="s">
        <v>143</v>
      </c>
      <c r="B236" s="6" t="s">
        <v>229</v>
      </c>
      <c r="C236" s="6" t="s">
        <v>51</v>
      </c>
      <c r="D236" s="65">
        <v>36400.199999999997</v>
      </c>
      <c r="E236" s="98">
        <v>50446.2</v>
      </c>
      <c r="F236" s="98">
        <v>41178.6</v>
      </c>
      <c r="G236" s="98">
        <v>41075.1</v>
      </c>
      <c r="H236" s="98">
        <v>41251.599999999999</v>
      </c>
      <c r="I236" s="33"/>
      <c r="J236" s="33"/>
    </row>
    <row r="237" spans="1:53" ht="30.75" customHeight="1">
      <c r="A237" s="57" t="s">
        <v>145</v>
      </c>
      <c r="B237" s="6" t="s">
        <v>230</v>
      </c>
      <c r="C237" s="6" t="s">
        <v>51</v>
      </c>
      <c r="D237" s="65">
        <v>594.29999999999995</v>
      </c>
      <c r="E237" s="98">
        <v>599.20000000000005</v>
      </c>
      <c r="F237" s="98"/>
      <c r="G237" s="98"/>
      <c r="H237" s="98"/>
      <c r="I237" s="33"/>
      <c r="J237" s="33"/>
    </row>
    <row r="238" spans="1:53" ht="51">
      <c r="A238" s="57" t="s">
        <v>147</v>
      </c>
      <c r="B238" s="5" t="s">
        <v>231</v>
      </c>
      <c r="C238" s="6" t="s">
        <v>51</v>
      </c>
      <c r="D238" s="65">
        <v>2205.1</v>
      </c>
      <c r="E238" s="98">
        <v>2905.18</v>
      </c>
      <c r="F238" s="98">
        <v>635.20000000000005</v>
      </c>
      <c r="G238" s="98">
        <v>634.20000000000005</v>
      </c>
      <c r="H238" s="98">
        <v>634.20000000000005</v>
      </c>
      <c r="I238" s="33"/>
      <c r="J238" s="32"/>
    </row>
    <row r="239" spans="1:53" ht="27.75" customHeight="1">
      <c r="A239" s="57" t="s">
        <v>149</v>
      </c>
      <c r="B239" s="6" t="s">
        <v>232</v>
      </c>
      <c r="C239" s="6" t="s">
        <v>51</v>
      </c>
      <c r="D239" s="65">
        <v>47157.4</v>
      </c>
      <c r="E239" s="98">
        <v>17329.599999999999</v>
      </c>
      <c r="F239" s="98">
        <v>1796.9</v>
      </c>
      <c r="G239" s="98">
        <v>1868.8</v>
      </c>
      <c r="H239" s="98">
        <v>1943.5</v>
      </c>
    </row>
    <row r="240" spans="1:53" ht="18.75" customHeight="1">
      <c r="A240" s="57" t="s">
        <v>151</v>
      </c>
      <c r="B240" s="6" t="s">
        <v>233</v>
      </c>
      <c r="C240" s="6" t="s">
        <v>51</v>
      </c>
      <c r="D240" s="65">
        <v>351113.5</v>
      </c>
      <c r="E240" s="98">
        <v>330190.8</v>
      </c>
      <c r="F240" s="98">
        <v>19255.400000000001</v>
      </c>
      <c r="G240" s="98">
        <v>16331.5</v>
      </c>
      <c r="H240" s="98">
        <v>18495</v>
      </c>
    </row>
    <row r="241" spans="1:8" s="21" customFormat="1" ht="31.5" customHeight="1">
      <c r="A241" s="57" t="s">
        <v>153</v>
      </c>
      <c r="B241" s="6" t="s">
        <v>234</v>
      </c>
      <c r="C241" s="6" t="s">
        <v>51</v>
      </c>
      <c r="D241" s="65">
        <v>1000.3</v>
      </c>
      <c r="E241" s="98">
        <v>1150.3</v>
      </c>
      <c r="F241" s="98">
        <v>600</v>
      </c>
      <c r="G241" s="98">
        <v>600</v>
      </c>
      <c r="H241" s="98">
        <v>600</v>
      </c>
    </row>
    <row r="242" spans="1:8" ht="42.75" customHeight="1">
      <c r="A242" s="57" t="s">
        <v>235</v>
      </c>
      <c r="B242" s="6" t="s">
        <v>236</v>
      </c>
      <c r="C242" s="6" t="s">
        <v>51</v>
      </c>
      <c r="D242" s="65">
        <v>17984.900000000001</v>
      </c>
      <c r="E242" s="98">
        <v>27247.4</v>
      </c>
      <c r="F242" s="98">
        <v>8305.5</v>
      </c>
      <c r="G242" s="98">
        <v>8255.5</v>
      </c>
      <c r="H242" s="98">
        <v>8305.5</v>
      </c>
    </row>
    <row r="243" spans="1:8" ht="39.75" customHeight="1">
      <c r="A243" s="57" t="s">
        <v>237</v>
      </c>
      <c r="B243" s="6" t="s">
        <v>238</v>
      </c>
      <c r="C243" s="6" t="s">
        <v>51</v>
      </c>
      <c r="D243" s="65">
        <v>7089.6</v>
      </c>
      <c r="E243" s="98">
        <v>10691.65</v>
      </c>
      <c r="F243" s="98">
        <v>7696.4</v>
      </c>
      <c r="G243" s="98">
        <v>7696.4</v>
      </c>
      <c r="H243" s="98">
        <v>7696.4</v>
      </c>
    </row>
    <row r="244" spans="1:8" ht="38.25" customHeight="1">
      <c r="A244" s="57" t="s">
        <v>239</v>
      </c>
      <c r="B244" s="6" t="s">
        <v>240</v>
      </c>
      <c r="C244" s="6" t="s">
        <v>51</v>
      </c>
      <c r="D244" s="65">
        <v>29039</v>
      </c>
      <c r="E244" s="98">
        <v>41935.1</v>
      </c>
      <c r="F244" s="98">
        <v>5574.3</v>
      </c>
      <c r="G244" s="98">
        <v>5574.3</v>
      </c>
      <c r="H244" s="98">
        <v>5574.3</v>
      </c>
    </row>
    <row r="245" spans="1:8" ht="25.5" customHeight="1">
      <c r="A245" s="57" t="s">
        <v>241</v>
      </c>
      <c r="B245" s="6" t="s">
        <v>242</v>
      </c>
      <c r="C245" s="6" t="s">
        <v>51</v>
      </c>
      <c r="D245" s="65">
        <v>0</v>
      </c>
      <c r="E245" s="98">
        <v>880.26</v>
      </c>
      <c r="F245" s="98">
        <v>813.4</v>
      </c>
      <c r="G245" s="98">
        <v>746.6</v>
      </c>
      <c r="H245" s="99"/>
    </row>
    <row r="246" spans="1:8" ht="38.25">
      <c r="A246" s="57">
        <v>3</v>
      </c>
      <c r="B246" s="6" t="s">
        <v>243</v>
      </c>
      <c r="C246" s="6" t="s">
        <v>51</v>
      </c>
      <c r="D246" s="65">
        <f>D212-D235</f>
        <v>-18373.099999999977</v>
      </c>
      <c r="E246" s="98">
        <f>E212-E235</f>
        <v>-1004.5299999999697</v>
      </c>
      <c r="F246" s="98">
        <f>F212-F235</f>
        <v>1900</v>
      </c>
      <c r="G246" s="98">
        <v>0</v>
      </c>
      <c r="H246" s="98">
        <v>0</v>
      </c>
    </row>
    <row r="247" spans="1:8" ht="38.25">
      <c r="A247" s="57" t="s">
        <v>35</v>
      </c>
      <c r="B247" s="6" t="s">
        <v>244</v>
      </c>
      <c r="C247" s="6" t="s">
        <v>51</v>
      </c>
      <c r="D247" s="65" t="s">
        <v>155</v>
      </c>
      <c r="E247" s="98">
        <v>2000</v>
      </c>
      <c r="F247" s="98">
        <v>2000</v>
      </c>
      <c r="G247" s="98">
        <v>3000</v>
      </c>
      <c r="H247" s="99">
        <v>0</v>
      </c>
    </row>
    <row r="248" spans="1:8">
      <c r="A248" s="89"/>
      <c r="B248" s="89"/>
      <c r="C248" s="89"/>
      <c r="D248" s="89"/>
      <c r="E248" s="89"/>
      <c r="F248" s="89"/>
      <c r="G248" s="89"/>
      <c r="H248" s="89"/>
    </row>
    <row r="249" spans="1:8">
      <c r="A249" s="85" t="s">
        <v>1</v>
      </c>
      <c r="B249" s="85" t="s">
        <v>2</v>
      </c>
      <c r="C249" s="85" t="s">
        <v>3</v>
      </c>
      <c r="D249" s="2" t="s">
        <v>4</v>
      </c>
      <c r="E249" s="3" t="s">
        <v>5</v>
      </c>
      <c r="F249" s="82" t="s">
        <v>6</v>
      </c>
      <c r="G249" s="82"/>
      <c r="H249" s="82"/>
    </row>
    <row r="250" spans="1:8">
      <c r="A250" s="85"/>
      <c r="B250" s="85"/>
      <c r="C250" s="85"/>
      <c r="D250" s="2">
        <v>2021</v>
      </c>
      <c r="E250" s="4">
        <v>2022</v>
      </c>
      <c r="F250" s="22">
        <v>2023</v>
      </c>
      <c r="G250" s="22">
        <v>2024</v>
      </c>
      <c r="H250" s="22">
        <v>2025</v>
      </c>
    </row>
    <row r="251" spans="1:8">
      <c r="A251" s="13" t="s">
        <v>245</v>
      </c>
      <c r="B251" s="85" t="s">
        <v>246</v>
      </c>
      <c r="C251" s="85"/>
      <c r="D251" s="85"/>
      <c r="E251" s="85"/>
      <c r="F251" s="85"/>
      <c r="G251" s="85"/>
      <c r="H251" s="85"/>
    </row>
    <row r="252" spans="1:8" ht="51">
      <c r="A252" s="10">
        <v>1</v>
      </c>
      <c r="B252" s="8" t="s">
        <v>247</v>
      </c>
      <c r="C252" s="8"/>
      <c r="D252" s="9"/>
      <c r="E252" s="9"/>
      <c r="F252" s="9"/>
      <c r="G252" s="9"/>
      <c r="H252" s="9"/>
    </row>
    <row r="253" spans="1:8">
      <c r="A253" s="86" t="s">
        <v>13</v>
      </c>
      <c r="B253" s="87" t="s">
        <v>248</v>
      </c>
      <c r="C253" s="6" t="s">
        <v>249</v>
      </c>
      <c r="D253" s="9" t="s">
        <v>155</v>
      </c>
      <c r="E253" s="9" t="s">
        <v>155</v>
      </c>
      <c r="F253" s="9" t="s">
        <v>155</v>
      </c>
      <c r="G253" s="9" t="s">
        <v>155</v>
      </c>
      <c r="H253" s="9" t="s">
        <v>155</v>
      </c>
    </row>
    <row r="254" spans="1:8" ht="18" customHeight="1">
      <c r="A254" s="86"/>
      <c r="B254" s="87"/>
      <c r="C254" s="6" t="s">
        <v>250</v>
      </c>
      <c r="D254" s="9" t="s">
        <v>155</v>
      </c>
      <c r="E254" s="9" t="s">
        <v>155</v>
      </c>
      <c r="F254" s="9" t="s">
        <v>155</v>
      </c>
      <c r="G254" s="9" t="s">
        <v>155</v>
      </c>
      <c r="H254" s="9" t="s">
        <v>155</v>
      </c>
    </row>
    <row r="255" spans="1:8">
      <c r="A255" s="86" t="s">
        <v>15</v>
      </c>
      <c r="B255" s="87" t="s">
        <v>251</v>
      </c>
      <c r="C255" s="6" t="s">
        <v>249</v>
      </c>
      <c r="D255" s="9" t="s">
        <v>155</v>
      </c>
      <c r="E255" s="9" t="s">
        <v>155</v>
      </c>
      <c r="F255" s="9" t="s">
        <v>155</v>
      </c>
      <c r="G255" s="9" t="s">
        <v>155</v>
      </c>
      <c r="H255" s="9" t="s">
        <v>155</v>
      </c>
    </row>
    <row r="256" spans="1:8" ht="16.5" customHeight="1">
      <c r="A256" s="86"/>
      <c r="B256" s="87"/>
      <c r="C256" s="6" t="s">
        <v>250</v>
      </c>
      <c r="D256" s="9" t="s">
        <v>155</v>
      </c>
      <c r="E256" s="9" t="s">
        <v>155</v>
      </c>
      <c r="F256" s="9" t="s">
        <v>155</v>
      </c>
      <c r="G256" s="9" t="s">
        <v>155</v>
      </c>
      <c r="H256" s="9" t="s">
        <v>155</v>
      </c>
    </row>
    <row r="257" spans="1:8">
      <c r="A257" s="79" t="s">
        <v>18</v>
      </c>
      <c r="B257" s="80" t="s">
        <v>252</v>
      </c>
      <c r="C257" s="6" t="s">
        <v>249</v>
      </c>
      <c r="D257" s="9" t="s">
        <v>155</v>
      </c>
      <c r="E257" s="9" t="s">
        <v>155</v>
      </c>
      <c r="F257" s="9" t="s">
        <v>155</v>
      </c>
      <c r="G257" s="9" t="s">
        <v>155</v>
      </c>
      <c r="H257" s="9" t="s">
        <v>155</v>
      </c>
    </row>
    <row r="258" spans="1:8" ht="18" customHeight="1">
      <c r="A258" s="79"/>
      <c r="B258" s="80"/>
      <c r="C258" s="6" t="s">
        <v>253</v>
      </c>
      <c r="D258" s="9" t="s">
        <v>155</v>
      </c>
      <c r="E258" s="9" t="s">
        <v>155</v>
      </c>
      <c r="F258" s="9" t="s">
        <v>155</v>
      </c>
      <c r="G258" s="9" t="s">
        <v>155</v>
      </c>
      <c r="H258" s="9" t="s">
        <v>155</v>
      </c>
    </row>
    <row r="259" spans="1:8">
      <c r="A259" s="79" t="s">
        <v>254</v>
      </c>
      <c r="B259" s="80" t="s">
        <v>255</v>
      </c>
      <c r="C259" s="6" t="s">
        <v>249</v>
      </c>
      <c r="D259" s="9" t="s">
        <v>155</v>
      </c>
      <c r="E259" s="9" t="s">
        <v>155</v>
      </c>
      <c r="F259" s="9" t="s">
        <v>155</v>
      </c>
      <c r="G259" s="9" t="s">
        <v>155</v>
      </c>
      <c r="H259" s="9" t="s">
        <v>155</v>
      </c>
    </row>
    <row r="260" spans="1:8" ht="15" customHeight="1">
      <c r="A260" s="79"/>
      <c r="B260" s="80"/>
      <c r="C260" s="5" t="s">
        <v>256</v>
      </c>
      <c r="D260" s="9" t="s">
        <v>155</v>
      </c>
      <c r="E260" s="9" t="s">
        <v>155</v>
      </c>
      <c r="F260" s="9" t="s">
        <v>155</v>
      </c>
      <c r="G260" s="9" t="s">
        <v>155</v>
      </c>
      <c r="H260" s="9" t="s">
        <v>155</v>
      </c>
    </row>
    <row r="261" spans="1:8">
      <c r="A261" s="10" t="s">
        <v>257</v>
      </c>
      <c r="B261" s="8" t="s">
        <v>258</v>
      </c>
      <c r="C261" s="8" t="s">
        <v>37</v>
      </c>
      <c r="D261" s="9"/>
      <c r="E261" s="9"/>
      <c r="F261" s="9"/>
      <c r="G261" s="56">
        <v>1</v>
      </c>
      <c r="H261" s="9">
        <v>1</v>
      </c>
    </row>
    <row r="262" spans="1:8">
      <c r="A262" s="10" t="s">
        <v>259</v>
      </c>
      <c r="B262" s="8" t="s">
        <v>260</v>
      </c>
      <c r="C262" s="8" t="s">
        <v>37</v>
      </c>
      <c r="D262" s="9"/>
      <c r="E262" s="9"/>
      <c r="F262" s="9">
        <v>2</v>
      </c>
      <c r="G262" s="9"/>
      <c r="H262" s="9"/>
    </row>
    <row r="263" spans="1:8" ht="29.25" customHeight="1">
      <c r="A263" s="37">
        <v>2</v>
      </c>
      <c r="B263" s="11" t="s">
        <v>261</v>
      </c>
      <c r="C263" s="11" t="s">
        <v>10</v>
      </c>
      <c r="D263" s="9">
        <v>435</v>
      </c>
      <c r="E263" s="9">
        <v>409</v>
      </c>
      <c r="F263" s="9"/>
      <c r="G263" s="9"/>
      <c r="H263" s="9"/>
    </row>
    <row r="264" spans="1:8" ht="25.5">
      <c r="A264" s="57">
        <v>3</v>
      </c>
      <c r="B264" s="6" t="s">
        <v>262</v>
      </c>
      <c r="C264" s="6" t="s">
        <v>10</v>
      </c>
      <c r="D264" s="65"/>
      <c r="E264" s="65"/>
      <c r="F264" s="56"/>
      <c r="G264" s="56"/>
      <c r="H264" s="56"/>
    </row>
    <row r="265" spans="1:8">
      <c r="A265" s="50" t="s">
        <v>64</v>
      </c>
      <c r="B265" s="55" t="s">
        <v>263</v>
      </c>
      <c r="C265" s="6" t="s">
        <v>10</v>
      </c>
      <c r="D265" s="56">
        <v>969</v>
      </c>
      <c r="E265" s="56">
        <v>975</v>
      </c>
      <c r="F265" s="56"/>
      <c r="G265" s="56"/>
      <c r="H265" s="56"/>
    </row>
    <row r="266" spans="1:8" ht="25.5">
      <c r="A266" s="50" t="s">
        <v>66</v>
      </c>
      <c r="B266" s="55" t="s">
        <v>264</v>
      </c>
      <c r="C266" s="6" t="s">
        <v>10</v>
      </c>
      <c r="D266" s="56"/>
      <c r="E266" s="56"/>
      <c r="F266" s="56"/>
      <c r="G266" s="56"/>
      <c r="H266" s="56"/>
    </row>
    <row r="267" spans="1:8" ht="25.5">
      <c r="A267" s="50" t="s">
        <v>68</v>
      </c>
      <c r="B267" s="55" t="s">
        <v>265</v>
      </c>
      <c r="C267" s="6" t="s">
        <v>10</v>
      </c>
      <c r="D267" s="56"/>
      <c r="E267" s="56"/>
      <c r="F267" s="56"/>
      <c r="G267" s="56"/>
      <c r="H267" s="56"/>
    </row>
    <row r="268" spans="1:8" ht="25.5">
      <c r="A268" s="31" t="s">
        <v>70</v>
      </c>
      <c r="B268" s="14" t="s">
        <v>266</v>
      </c>
      <c r="C268" s="11" t="s">
        <v>10</v>
      </c>
      <c r="D268" s="9">
        <v>555</v>
      </c>
      <c r="E268" s="9">
        <v>430</v>
      </c>
      <c r="F268" s="9"/>
      <c r="G268" s="9"/>
      <c r="H268" s="9"/>
    </row>
    <row r="269" spans="1:8" ht="25.5">
      <c r="A269" s="31">
        <v>4</v>
      </c>
      <c r="B269" s="14" t="s">
        <v>267</v>
      </c>
      <c r="C269" s="11" t="s">
        <v>10</v>
      </c>
      <c r="D269" s="9"/>
      <c r="E269" s="9"/>
      <c r="F269" s="9"/>
      <c r="G269" s="9"/>
      <c r="H269" s="9"/>
    </row>
    <row r="270" spans="1:8" ht="25.5">
      <c r="A270" s="31" t="s">
        <v>268</v>
      </c>
      <c r="B270" s="14" t="s">
        <v>265</v>
      </c>
      <c r="C270" s="11" t="s">
        <v>10</v>
      </c>
      <c r="D270" s="9"/>
      <c r="E270" s="9"/>
      <c r="F270" s="9"/>
      <c r="G270" s="9"/>
      <c r="H270" s="9"/>
    </row>
    <row r="271" spans="1:8" ht="25.5">
      <c r="A271" s="31" t="s">
        <v>269</v>
      </c>
      <c r="B271" s="14" t="s">
        <v>270</v>
      </c>
      <c r="C271" s="11" t="s">
        <v>10</v>
      </c>
      <c r="D271" s="9"/>
      <c r="E271" s="9"/>
      <c r="F271" s="9"/>
      <c r="G271" s="9"/>
      <c r="H271" s="9"/>
    </row>
    <row r="272" spans="1:8" ht="26.25">
      <c r="A272" s="43">
        <v>5</v>
      </c>
      <c r="B272" s="44" t="s">
        <v>271</v>
      </c>
      <c r="C272" s="45"/>
      <c r="D272" s="46"/>
      <c r="E272" s="46"/>
      <c r="F272" s="46"/>
      <c r="G272" s="46"/>
      <c r="H272" s="46"/>
    </row>
    <row r="273" spans="1:8" ht="14.25" customHeight="1">
      <c r="A273" s="31" t="s">
        <v>40</v>
      </c>
      <c r="B273" s="14" t="s">
        <v>272</v>
      </c>
      <c r="C273" s="7" t="s">
        <v>273</v>
      </c>
      <c r="D273" s="9">
        <v>92</v>
      </c>
      <c r="E273" s="9">
        <v>84.4</v>
      </c>
      <c r="F273" s="9"/>
      <c r="G273" s="9"/>
      <c r="H273" s="9"/>
    </row>
    <row r="274" spans="1:8" ht="39" customHeight="1">
      <c r="A274" s="31" t="s">
        <v>42</v>
      </c>
      <c r="B274" s="14" t="s">
        <v>274</v>
      </c>
      <c r="C274" s="7" t="s">
        <v>275</v>
      </c>
      <c r="D274" s="9">
        <v>410.8</v>
      </c>
      <c r="E274" s="9">
        <v>406.7</v>
      </c>
      <c r="F274" s="9"/>
      <c r="G274" s="9"/>
      <c r="H274" s="9"/>
    </row>
    <row r="275" spans="1:8" ht="57" customHeight="1">
      <c r="A275" s="31" t="s">
        <v>276</v>
      </c>
      <c r="B275" s="14" t="s">
        <v>277</v>
      </c>
      <c r="C275" s="7" t="s">
        <v>275</v>
      </c>
      <c r="D275" s="9">
        <v>26</v>
      </c>
      <c r="E275" s="9">
        <v>29.6</v>
      </c>
      <c r="F275" s="9"/>
      <c r="G275" s="9"/>
      <c r="H275" s="9"/>
    </row>
    <row r="276" spans="1:8" ht="29.25" customHeight="1">
      <c r="A276" s="31" t="s">
        <v>278</v>
      </c>
      <c r="B276" s="14" t="s">
        <v>279</v>
      </c>
      <c r="C276" s="7" t="s">
        <v>280</v>
      </c>
      <c r="D276" s="9">
        <v>12.9</v>
      </c>
      <c r="E276" s="9">
        <v>16.399999999999999</v>
      </c>
      <c r="F276" s="9"/>
      <c r="G276" s="9"/>
      <c r="H276" s="9"/>
    </row>
    <row r="277" spans="1:8" ht="31.5" customHeight="1">
      <c r="A277" s="31" t="s">
        <v>281</v>
      </c>
      <c r="B277" s="14" t="s">
        <v>282</v>
      </c>
      <c r="C277" s="7" t="s">
        <v>280</v>
      </c>
      <c r="D277" s="9">
        <v>36</v>
      </c>
      <c r="E277" s="9">
        <v>53.7</v>
      </c>
      <c r="F277" s="9"/>
      <c r="G277" s="9"/>
      <c r="H277" s="9"/>
    </row>
    <row r="278" spans="1:8" ht="51">
      <c r="A278" s="37" t="s">
        <v>283</v>
      </c>
      <c r="B278" s="11" t="s">
        <v>284</v>
      </c>
      <c r="C278" s="7" t="s">
        <v>285</v>
      </c>
      <c r="D278" s="9"/>
      <c r="E278" s="9"/>
      <c r="F278" s="9"/>
      <c r="G278" s="9"/>
      <c r="H278" s="9"/>
    </row>
    <row r="279" spans="1:8" ht="17.25" customHeight="1">
      <c r="A279" s="37" t="s">
        <v>286</v>
      </c>
      <c r="B279" s="11" t="s">
        <v>287</v>
      </c>
      <c r="C279" s="7" t="s">
        <v>288</v>
      </c>
      <c r="D279" s="9">
        <v>0.1</v>
      </c>
      <c r="E279" s="9">
        <v>0.1</v>
      </c>
      <c r="F279" s="9">
        <v>0.1</v>
      </c>
      <c r="G279" s="9">
        <v>0.1</v>
      </c>
      <c r="H279" s="9">
        <v>0.1</v>
      </c>
    </row>
    <row r="280" spans="1:8" ht="27.75" customHeight="1">
      <c r="A280" s="37" t="s">
        <v>289</v>
      </c>
      <c r="B280" s="11" t="s">
        <v>290</v>
      </c>
      <c r="C280" s="7" t="s">
        <v>288</v>
      </c>
      <c r="D280" s="9">
        <v>0.1</v>
      </c>
      <c r="E280" s="9">
        <v>0.1</v>
      </c>
      <c r="F280" s="9">
        <v>0.1</v>
      </c>
      <c r="G280" s="9">
        <v>0.1</v>
      </c>
      <c r="H280" s="9">
        <v>0.1</v>
      </c>
    </row>
    <row r="281" spans="1:8" ht="41.25" customHeight="1">
      <c r="A281" s="37" t="s">
        <v>291</v>
      </c>
      <c r="B281" s="11" t="s">
        <v>292</v>
      </c>
      <c r="C281" s="7" t="s">
        <v>293</v>
      </c>
      <c r="D281" s="9"/>
      <c r="E281" s="9"/>
      <c r="F281" s="9"/>
      <c r="G281" s="9"/>
      <c r="H281" s="9"/>
    </row>
    <row r="282" spans="1:8" ht="67.5" customHeight="1">
      <c r="A282" s="37">
        <v>6</v>
      </c>
      <c r="B282" s="11" t="s">
        <v>294</v>
      </c>
      <c r="C282" s="7" t="s">
        <v>295</v>
      </c>
      <c r="D282" s="47">
        <v>100</v>
      </c>
      <c r="E282" s="47">
        <v>100</v>
      </c>
      <c r="F282" s="47">
        <v>100</v>
      </c>
      <c r="G282" s="47">
        <v>100</v>
      </c>
      <c r="H282" s="47">
        <v>100</v>
      </c>
    </row>
    <row r="283" spans="1:8">
      <c r="A283" s="15"/>
      <c r="B283" s="16"/>
      <c r="C283" s="16"/>
      <c r="D283" s="16"/>
      <c r="E283" s="17"/>
      <c r="F283" s="34"/>
      <c r="G283" s="34"/>
      <c r="H283" s="34"/>
    </row>
    <row r="284" spans="1:8">
      <c r="A284" s="81" t="s">
        <v>296</v>
      </c>
      <c r="B284" s="81"/>
      <c r="C284" s="81"/>
      <c r="D284" s="81"/>
      <c r="E284" s="81"/>
      <c r="F284" s="81"/>
      <c r="G284" s="81"/>
      <c r="H284" s="81"/>
    </row>
    <row r="285" spans="1:8">
      <c r="A285" s="81" t="s">
        <v>297</v>
      </c>
      <c r="B285" s="81"/>
      <c r="C285" s="81"/>
      <c r="D285" s="81"/>
      <c r="E285" s="81"/>
      <c r="F285" s="81"/>
      <c r="G285" s="81"/>
      <c r="H285" s="81"/>
    </row>
    <row r="286" spans="1:8">
      <c r="A286" s="16"/>
      <c r="B286" s="16"/>
      <c r="C286" s="16"/>
      <c r="D286" s="16"/>
      <c r="E286" s="16"/>
      <c r="F286" s="34"/>
      <c r="G286" s="34"/>
      <c r="H286" s="34"/>
    </row>
  </sheetData>
  <mergeCells count="119">
    <mergeCell ref="C22:C23"/>
    <mergeCell ref="F36:H36"/>
    <mergeCell ref="B48:H48"/>
    <mergeCell ref="A49:A51"/>
    <mergeCell ref="A52:A54"/>
    <mergeCell ref="A42:A44"/>
    <mergeCell ref="F22:H22"/>
    <mergeCell ref="A1:H1"/>
    <mergeCell ref="A2:H2"/>
    <mergeCell ref="A4:A5"/>
    <mergeCell ref="B4:B5"/>
    <mergeCell ref="C4:C5"/>
    <mergeCell ref="F4:H4"/>
    <mergeCell ref="A7:A8"/>
    <mergeCell ref="A9:A10"/>
    <mergeCell ref="A11:A12"/>
    <mergeCell ref="B24:H24"/>
    <mergeCell ref="A35:H35"/>
    <mergeCell ref="A36:A37"/>
    <mergeCell ref="B36:B37"/>
    <mergeCell ref="C36:C37"/>
    <mergeCell ref="B6:H6"/>
    <mergeCell ref="A21:H21"/>
    <mergeCell ref="A22:A23"/>
    <mergeCell ref="B22:B23"/>
    <mergeCell ref="A88:A90"/>
    <mergeCell ref="A91:A93"/>
    <mergeCell ref="A94:A96"/>
    <mergeCell ref="A97:A99"/>
    <mergeCell ref="A45:A47"/>
    <mergeCell ref="B38:H38"/>
    <mergeCell ref="A76:A78"/>
    <mergeCell ref="A79:A81"/>
    <mergeCell ref="A82:A84"/>
    <mergeCell ref="A85:A87"/>
    <mergeCell ref="A58:A60"/>
    <mergeCell ref="A61:A63"/>
    <mergeCell ref="A64:A66"/>
    <mergeCell ref="A67:A69"/>
    <mergeCell ref="A39:A41"/>
    <mergeCell ref="A55:A57"/>
    <mergeCell ref="A70:A72"/>
    <mergeCell ref="A73:A75"/>
    <mergeCell ref="A118:A120"/>
    <mergeCell ref="A121:A123"/>
    <mergeCell ref="A139:A140"/>
    <mergeCell ref="A141:A142"/>
    <mergeCell ref="A124:A126"/>
    <mergeCell ref="A127:H127"/>
    <mergeCell ref="A128:A129"/>
    <mergeCell ref="B128:B129"/>
    <mergeCell ref="A100:A102"/>
    <mergeCell ref="A103:A105"/>
    <mergeCell ref="A112:A114"/>
    <mergeCell ref="A115:A117"/>
    <mergeCell ref="A109:A111"/>
    <mergeCell ref="A106:A108"/>
    <mergeCell ref="A148:A149"/>
    <mergeCell ref="A150:A151"/>
    <mergeCell ref="A152:H152"/>
    <mergeCell ref="A153:A154"/>
    <mergeCell ref="B153:B154"/>
    <mergeCell ref="C153:C154"/>
    <mergeCell ref="F153:H153"/>
    <mergeCell ref="C128:C129"/>
    <mergeCell ref="F128:H128"/>
    <mergeCell ref="B130:H130"/>
    <mergeCell ref="A131:A133"/>
    <mergeCell ref="A143:A145"/>
    <mergeCell ref="A146:A147"/>
    <mergeCell ref="A134:A136"/>
    <mergeCell ref="A137:A138"/>
    <mergeCell ref="B155:H155"/>
    <mergeCell ref="A156:A158"/>
    <mergeCell ref="A159:A161"/>
    <mergeCell ref="A162:A164"/>
    <mergeCell ref="B211:H211"/>
    <mergeCell ref="A165:H165"/>
    <mergeCell ref="A166:A167"/>
    <mergeCell ref="B166:B167"/>
    <mergeCell ref="C166:C167"/>
    <mergeCell ref="F166:H166"/>
    <mergeCell ref="B253:B254"/>
    <mergeCell ref="A255:A256"/>
    <mergeCell ref="B255:B256"/>
    <mergeCell ref="B168:H168"/>
    <mergeCell ref="A169:A171"/>
    <mergeCell ref="A183:A184"/>
    <mergeCell ref="A191:H191"/>
    <mergeCell ref="A248:H248"/>
    <mergeCell ref="A249:A250"/>
    <mergeCell ref="B249:B250"/>
    <mergeCell ref="C249:C250"/>
    <mergeCell ref="F249:H249"/>
    <mergeCell ref="A209:A210"/>
    <mergeCell ref="A259:A260"/>
    <mergeCell ref="B259:B260"/>
    <mergeCell ref="A284:H284"/>
    <mergeCell ref="A285:H285"/>
    <mergeCell ref="C202:C203"/>
    <mergeCell ref="F202:H202"/>
    <mergeCell ref="A192:A193"/>
    <mergeCell ref="B192:B193"/>
    <mergeCell ref="C192:C193"/>
    <mergeCell ref="F192:H192"/>
    <mergeCell ref="B209:B210"/>
    <mergeCell ref="C209:C210"/>
    <mergeCell ref="F209:H209"/>
    <mergeCell ref="B194:H194"/>
    <mergeCell ref="A195:A197"/>
    <mergeCell ref="B204:H204"/>
    <mergeCell ref="A208:H208"/>
    <mergeCell ref="A201:H201"/>
    <mergeCell ref="A202:A203"/>
    <mergeCell ref="B202:B203"/>
    <mergeCell ref="A257:A258"/>
    <mergeCell ref="B257:B258"/>
    <mergeCell ref="B251:H251"/>
    <mergeCell ref="A253:A254"/>
  </mergeCells>
  <phoneticPr fontId="10" type="noConversion"/>
  <hyperlinks>
    <hyperlink ref="B41" location="_ftn1" display="_ftn1"/>
    <hyperlink ref="B43" location="_ftn2" display="_ftn2"/>
    <hyperlink ref="A284" location="_ftnref1" display="_ftnref1"/>
    <hyperlink ref="A285" location="_ftnref2" display="_ftnref2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2022-11-10T06:33:07Z</dcterms:modified>
</cp:coreProperties>
</file>