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180" windowWidth="14610" windowHeight="12630" activeTab="0"/>
  </bookViews>
  <sheets>
    <sheet name="Приложение 2" sheetId="1" r:id="rId1"/>
  </sheets>
  <definedNames>
    <definedName name="_xlnm.Print_Titles" localSheetId="0">'Приложение 2'!$3:$6</definedName>
    <definedName name="_xlnm.Print_Area" localSheetId="0">'Приложение 2'!$B$1:$S$97</definedName>
  </definedNames>
  <calcPr fullCalcOnLoad="1"/>
</workbook>
</file>

<file path=xl/sharedStrings.xml><?xml version="1.0" encoding="utf-8"?>
<sst xmlns="http://schemas.openxmlformats.org/spreadsheetml/2006/main" count="274" uniqueCount="189">
  <si>
    <t>Субсидии бюджетным и автономным учреждениям, в том числе:</t>
  </si>
  <si>
    <t>Субсидия юридическим лицам</t>
  </si>
  <si>
    <t>выполнение функций органами местного самоуправления, финансовое обеспечение казенных учреждений</t>
  </si>
  <si>
    <t>иные субсидии</t>
  </si>
  <si>
    <t>Инвестиции</t>
  </si>
  <si>
    <t>НП</t>
  </si>
  <si>
    <t>Межбюджетные трансферты (ст. 142 БК РФ)</t>
  </si>
  <si>
    <t>на муниципальноое задание</t>
  </si>
  <si>
    <t xml:space="preserve"> больше выделенных предельных бюджетных ассигнований</t>
  </si>
  <si>
    <t>Предельный объем, выделенный на 2018 год</t>
  </si>
  <si>
    <t>1.</t>
  </si>
  <si>
    <t>2.</t>
  </si>
  <si>
    <t>Исполнение функций органов местного самоуправления</t>
  </si>
  <si>
    <t>Информационное обеспечение деятельности органов местного самоуправления</t>
  </si>
  <si>
    <t>Муниципальная пенсия за выслугу лет муниципальным служащим</t>
  </si>
  <si>
    <t>-</t>
  </si>
  <si>
    <t>КЦСР</t>
  </si>
  <si>
    <t>0104</t>
  </si>
  <si>
    <t>0111</t>
  </si>
  <si>
    <t>0113</t>
  </si>
  <si>
    <t>1001</t>
  </si>
  <si>
    <t>0501</t>
  </si>
  <si>
    <t>0502</t>
  </si>
  <si>
    <t>0505</t>
  </si>
  <si>
    <t>0409</t>
  </si>
  <si>
    <t>0503</t>
  </si>
  <si>
    <t>0801</t>
  </si>
  <si>
    <t>Организация и проведение мероприятий в сфере культуры</t>
  </si>
  <si>
    <t>1102</t>
  </si>
  <si>
    <t>new</t>
  </si>
  <si>
    <t>Муниципальная программа муниципального образования "Котельское сельское поселение" "Развитие автомобильных дорог на территории МО "Котельское сельское поселение"</t>
  </si>
  <si>
    <t>Муниципальная программа муниципального образования "Котельское сельское поселение" "Развитие культуры и спорта в МО "Котельское сельское поселение"</t>
  </si>
  <si>
    <t>ПРОГРАММНЫЕ РАСХОДЫ:</t>
  </si>
  <si>
    <t>Осуществление полномочий по внешнему муниципальному финансовому контролю</t>
  </si>
  <si>
    <t>Осуществление полномочий по формированию, исполнению и кассовому обслуживанию бюджета поселения</t>
  </si>
  <si>
    <t>Осуществление полномочий по решению вопросов местного значения, связанных с исполнением частичных функций по ст.51 ЖК РФ</t>
  </si>
  <si>
    <t>№ п/п</t>
  </si>
  <si>
    <t>Раздел, подраздел</t>
  </si>
  <si>
    <t>Наименование муниципльной программы, подпрограммы, основного мероприятия, направления расходов, непрограммных расходов</t>
  </si>
  <si>
    <t>Инвестиции                         (ст.79 БК РФ)</t>
  </si>
  <si>
    <t>Выполнение функций органов местного самоуправления, финансовое обеспечение казенных учреждений                      (ст.70 БК РФ)</t>
  </si>
  <si>
    <t>Межбюджетные трансферты                 (ст. 142 БК РФ)</t>
  </si>
  <si>
    <t>Условно утвержденные расходы</t>
  </si>
  <si>
    <t>ВСЕГО РАСХОДЫ БЮДЖЕТА</t>
  </si>
  <si>
    <t>Приложение 2 к пояснительной записке</t>
  </si>
  <si>
    <t>86 0 00 00000</t>
  </si>
  <si>
    <t>Ремонт автомобильных дорог общего пользования местного значения</t>
  </si>
  <si>
    <t>0310</t>
  </si>
  <si>
    <t>Обеспечение деятельности органов местного самоуправления:</t>
  </si>
  <si>
    <t>НЕПРОГРАММНЫЕ РАСХОДЫ:</t>
  </si>
  <si>
    <t>Комплекс процессных мероприятий</t>
  </si>
  <si>
    <t>Комплекс процессных мероприятий "Создание условий для развития коммунальной и инженерной инфраструктуры МО "Котельское сельское поселение"</t>
  </si>
  <si>
    <t>Комплекс процессных мероприятий "Создание условий для организации и содержания мест захоронения"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</si>
  <si>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</si>
  <si>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</si>
  <si>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</si>
  <si>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42.8.00.00000</t>
  </si>
  <si>
    <t>42.8.01.00000</t>
  </si>
  <si>
    <t>42.8.01.S0200</t>
  </si>
  <si>
    <t>45.0.00.00000</t>
  </si>
  <si>
    <t>45.4.00.00000</t>
  </si>
  <si>
    <t>45.4.01.00000</t>
  </si>
  <si>
    <t>45.4.02.00000</t>
  </si>
  <si>
    <t>47.0.00.00000</t>
  </si>
  <si>
    <t>47.4.00.00000</t>
  </si>
  <si>
    <t>47.4.01.00000</t>
  </si>
  <si>
    <t>47.4.01.80100</t>
  </si>
  <si>
    <t>47.4.01.S0140</t>
  </si>
  <si>
    <t>Комплекс процессных мероприятий "Создание условий для осуществления дорожной деятельности"</t>
  </si>
  <si>
    <t>Содержание действующей сити автомобильных дорог общего пользования местного значения</t>
  </si>
  <si>
    <t>86.6.00.00000</t>
  </si>
  <si>
    <t>86.6.01.00000</t>
  </si>
  <si>
    <t>86.6.01.00120</t>
  </si>
  <si>
    <t>86.6.02.02810</t>
  </si>
  <si>
    <t>86.6.02.02830</t>
  </si>
  <si>
    <t>86.6.02.02850</t>
  </si>
  <si>
    <t>86.6.02.02860</t>
  </si>
  <si>
    <t>86.6.02.02910</t>
  </si>
  <si>
    <t>87.0.00.00000</t>
  </si>
  <si>
    <t>87.9.00.00000</t>
  </si>
  <si>
    <t>87.9.01.00000</t>
  </si>
  <si>
    <t>87.9.01.00410</t>
  </si>
  <si>
    <t>87.9.01.80090</t>
  </si>
  <si>
    <t>Непрограммные расходы обеспечения деятельности органов местного самоуправления</t>
  </si>
  <si>
    <t>Обеспечение деятельности Главы администрации муниципального образования</t>
  </si>
  <si>
    <t>Обеспечение деятельности аппаратов органов местного самоуправления</t>
  </si>
  <si>
    <t>Осуществление полномочий по исполнению полномочий по осуществлению муниципального жилищного контроля на территориях поселения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</si>
  <si>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</si>
  <si>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Непрограммные расходы органов местного самоуправления</t>
  </si>
  <si>
    <t>Непрограммные расходы</t>
  </si>
  <si>
    <t>Обеспечению первичных мер пожарной безопасности</t>
  </si>
  <si>
    <t>3.</t>
  </si>
  <si>
    <t>4.</t>
  </si>
  <si>
    <t>Мероприятия по капитальному ремонту объектов</t>
  </si>
  <si>
    <t>45.4.01.S0670</t>
  </si>
  <si>
    <t>5.</t>
  </si>
  <si>
    <t>49.0.00.00000</t>
  </si>
  <si>
    <t>49.4.00.00000</t>
  </si>
  <si>
    <t>49.4.02.00000</t>
  </si>
  <si>
    <t>0106</t>
  </si>
  <si>
    <t>Направления расходов 2023 года</t>
  </si>
  <si>
    <t>Итого                  2023 год (тыс.руб)</t>
  </si>
  <si>
    <t>Итого            2024 год (тыс.руб)</t>
  </si>
  <si>
    <t>Итого            2025 год (тыс.руб)</t>
  </si>
  <si>
    <t xml:space="preserve">Свод расходной части бюджета муниципального образования Ивангородское городское поселение Кингисеппского муниципального района Ленинградской области (за счет собственных источников доходов и источников финансирования дефицита бюджета)  на 2023 год и на плановый период 2024 и 2025 годов </t>
  </si>
  <si>
    <t>Итого расходов по бюджету МО "Ивангородское городское поселение"</t>
  </si>
  <si>
    <t>44.0.00.00000</t>
  </si>
  <si>
    <t>44.4.00.00000</t>
  </si>
  <si>
    <t>44.4.01.00000</t>
  </si>
  <si>
    <t>44.4.01.00180</t>
  </si>
  <si>
    <t>Обеспечение деятельности (услуги, работы) муниципальных учреждений</t>
  </si>
  <si>
    <t>44.4.01.80020</t>
  </si>
  <si>
    <t>Организация и проведение физкультурных и спортивных мероприятий</t>
  </si>
  <si>
    <t>45.4.01.80030</t>
  </si>
  <si>
    <t>Муниципальная программа "Развитие культуры в МО "Ивангородское городское поселение"</t>
  </si>
  <si>
    <t>Комплексы процессных мероприятий</t>
  </si>
  <si>
    <t>Комплекс процессных мероприятий " Формирование благоприятных условий и развития творческого потенциала населения"</t>
  </si>
  <si>
    <t>0804</t>
  </si>
  <si>
    <t>45.4.02.00180</t>
  </si>
  <si>
    <t>Комплекс процессных мероприятий "Обеспечение условий реализации программы"</t>
  </si>
  <si>
    <t>46.0.00.00000</t>
  </si>
  <si>
    <t>46.4.00.00000</t>
  </si>
  <si>
    <t>46.4.01.00000</t>
  </si>
  <si>
    <t>46.4.01.80070</t>
  </si>
  <si>
    <t>0707</t>
  </si>
  <si>
    <t>Муниципальная программа "Молодежь Ивангорода"</t>
  </si>
  <si>
    <t>Комплекс процессных мероприятий " Организация и осуществление мероприятий по работе с молодежью"</t>
  </si>
  <si>
    <t>Организация и проведение мероприятий с детьми и молодежью</t>
  </si>
  <si>
    <t>46.4.02.00000</t>
  </si>
  <si>
    <t>46.4.02.80080</t>
  </si>
  <si>
    <t>Организация работы трудовых бригад</t>
  </si>
  <si>
    <t>Комплекс процессных мероприятий "Организация временных рабочих мест для подростков"</t>
  </si>
  <si>
    <t>Муниципальная программа "Капитальный ремонт и ремонт, реконструкция и строительство дорог местного значения и дорожных сооружений в границах МО "Ивангородское городское поселение"</t>
  </si>
  <si>
    <t>Комплекс процессных мероприятий "Капитальный ремонт и ремонт, реконструкция и строительство дорог местного значения и дорожных сооружений"</t>
  </si>
  <si>
    <t>Муниципальная программа "Благоустройство населённых пунктов в МО "Ивангородское городское поселение"</t>
  </si>
  <si>
    <t>49.4.02.03600</t>
  </si>
  <si>
    <t>Комплекс процессных мероприятий "Организация и содержание мест захоронения"</t>
  </si>
  <si>
    <t>Организация и содержание мест захоронения</t>
  </si>
  <si>
    <t>49.4.03.00000</t>
  </si>
  <si>
    <t>49.4.03.81210</t>
  </si>
  <si>
    <t>Вывоз твердых коммунальных отходов</t>
  </si>
  <si>
    <t>49.4.04.00000</t>
  </si>
  <si>
    <t>49.4.04.00180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</si>
  <si>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</si>
  <si>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50.0.00.00000</t>
  </si>
  <si>
    <t>50.4.00.00000</t>
  </si>
  <si>
    <t>50.4.01.00000</t>
  </si>
  <si>
    <t>50.4.01.00180</t>
  </si>
  <si>
    <t>Муниципальная программа "Управление и распоряжение муниципальным имуществом МО "Ивангородское городское поселение"</t>
  </si>
  <si>
    <t>Комплекс процессных мероприятий "Управление и распоряжение муниципальным имуществом"</t>
  </si>
  <si>
    <t>50.4.01.80220</t>
  </si>
  <si>
    <t>Ремонт и содержание объектов собственности</t>
  </si>
  <si>
    <t>50.4.01.80270</t>
  </si>
  <si>
    <t>Уплата взносов на капитальный ремонт общего имущества многоквартирных домов, расположенных на территории МО «Ивангородское городское поселение»</t>
  </si>
  <si>
    <t>72.0.00.00000</t>
  </si>
  <si>
    <t>72.4.00.00000</t>
  </si>
  <si>
    <t>72.4.01.00000</t>
  </si>
  <si>
    <t>72.4.01.80340</t>
  </si>
  <si>
    <t>Муниципальная программа "Защита населения от чрезвычайных ситуаций природного, техногенного характера и обеспечение пожарной безопасности на территории МО "Ивангородское городское поселение"</t>
  </si>
  <si>
    <t>Комплекс процессных мероприятий "Обеспечение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</t>
  </si>
  <si>
    <t>Мероприятия в области гражданской обороны, чрезвычайных ситуациях и пожарной безопасности</t>
  </si>
  <si>
    <t>81.0.00.00000</t>
  </si>
  <si>
    <t>81.4.00.00000</t>
  </si>
  <si>
    <t>81.4.01.00000</t>
  </si>
  <si>
    <t>81.4.01.00180</t>
  </si>
  <si>
    <t>Муниципальная программа "Профилактика терроризма и экстремизма на территории МО "Ивангородское городское поселение"</t>
  </si>
  <si>
    <t>Комплекс процессных мероприятий "Обеспечение безопасности граждан на территории МО "Ивангородское городское песеление"</t>
  </si>
  <si>
    <t>81.4.01.81270</t>
  </si>
  <si>
    <t>Приобретение наглядной агитации и спецлитературы в целях профилактики терроризма и экстремизма.</t>
  </si>
  <si>
    <t>0314</t>
  </si>
  <si>
    <t>Обеспечение деятельности Главы муниципального образования</t>
  </si>
  <si>
    <t>86.6.03.00000</t>
  </si>
  <si>
    <t>86.6.03.00120</t>
  </si>
  <si>
    <t>0102</t>
  </si>
  <si>
    <t>86.6.04.00000</t>
  </si>
  <si>
    <t>86.6.04.00120</t>
  </si>
  <si>
    <t>87.9.01.80130</t>
  </si>
  <si>
    <t>Процентные платежи по муниципальному долгу МО "Ивангородское городское поселение"</t>
  </si>
  <si>
    <t>1301</t>
  </si>
  <si>
    <t>87.9.01.80310</t>
  </si>
  <si>
    <t>Уплата взносов за членство в организациях, прочих налогов, сборов и иных платежей в рамках непрограммных расходов органов местного самоуправления</t>
  </si>
  <si>
    <t>87.9.01.80320</t>
  </si>
  <si>
    <t>6.</t>
  </si>
  <si>
    <t>7.</t>
  </si>
  <si>
    <t>8.</t>
  </si>
  <si>
    <t>Комплекс процессных мероприятий "Обеспечение условий для развития физической культуры и массового спорта"</t>
  </si>
  <si>
    <t>Муниципальная программа "Развитие физической культуры и спорта в МО "Ивангородское городское поселение"</t>
  </si>
  <si>
    <t>Резервный фонд МО "Ивангородское городское поселение"</t>
  </si>
  <si>
    <t>87.9.01.80140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</si>
</sst>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?"/>
    <numFmt numFmtId="177" formatCode="#,##0.0_ ;\-#,##0.0\ "/>
    <numFmt numFmtId="178" formatCode="[$-FC19]d\ mmmm\ yyyy\ &quot;г.&quot;"/>
    <numFmt numFmtId="179" formatCode="#,##0.00_ ;\-#,##0.00\ "/>
    <numFmt numFmtId="180" formatCode="_-* #,##0.000_р_._-;\-* #,##0.000_р_._-;_-* &quot;-&quot;?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000_р_._-;\-* #,##0.0000_р_._-;_-* &quot;-&quot;?_р_._-;_-@_-"/>
    <numFmt numFmtId="184" formatCode="_-* #,##0.0\ _₽_-;\-* #,##0.0\ _₽_-;_-* &quot;-&quot;?\ _₽_-;_-@_-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#,##0.000"/>
    <numFmt numFmtId="195" formatCode="_-* #,##0_р_._-;\-* #,##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i/>
      <sz val="16"/>
      <name val="Times New Roman"/>
      <family val="1"/>
    </font>
    <font>
      <b/>
      <sz val="16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72" fontId="8" fillId="33" borderId="10" xfId="62" applyNumberFormat="1" applyFont="1" applyFill="1" applyBorder="1" applyAlignment="1">
      <alignment horizontal="center" vertical="center"/>
    </xf>
    <xf numFmtId="172" fontId="9" fillId="33" borderId="10" xfId="62" applyNumberFormat="1" applyFont="1" applyFill="1" applyBorder="1" applyAlignment="1">
      <alignment horizontal="center" vertical="center"/>
    </xf>
    <xf numFmtId="177" fontId="8" fillId="33" borderId="0" xfId="62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174" fontId="53" fillId="33" borderId="13" xfId="0" applyNumberFormat="1" applyFont="1" applyFill="1" applyBorder="1" applyAlignment="1">
      <alignment vertical="center"/>
    </xf>
    <xf numFmtId="0" fontId="54" fillId="33" borderId="11" xfId="0" applyFont="1" applyFill="1" applyBorder="1" applyAlignment="1">
      <alignment vertical="top" wrapText="1"/>
    </xf>
    <xf numFmtId="175" fontId="8" fillId="33" borderId="10" xfId="0" applyNumberFormat="1" applyFont="1" applyFill="1" applyBorder="1" applyAlignment="1">
      <alignment horizontal="center"/>
    </xf>
    <xf numFmtId="174" fontId="53" fillId="33" borderId="0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vertical="top" wrapText="1"/>
    </xf>
    <xf numFmtId="184" fontId="1" fillId="33" borderId="0" xfId="0" applyNumberFormat="1" applyFont="1" applyFill="1" applyAlignment="1">
      <alignment/>
    </xf>
    <xf numFmtId="177" fontId="8" fillId="33" borderId="10" xfId="0" applyNumberFormat="1" applyFont="1" applyFill="1" applyBorder="1" applyAlignment="1">
      <alignment horizontal="center"/>
    </xf>
    <xf numFmtId="177" fontId="8" fillId="33" borderId="13" xfId="62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5" fontId="1" fillId="33" borderId="0" xfId="0" applyNumberFormat="1" applyFont="1" applyFill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77" fontId="9" fillId="33" borderId="10" xfId="62" applyNumberFormat="1" applyFont="1" applyFill="1" applyBorder="1" applyAlignment="1">
      <alignment horizontal="center" vertical="center"/>
    </xf>
    <xf numFmtId="49" fontId="8" fillId="33" borderId="10" xfId="62" applyNumberFormat="1" applyFont="1" applyFill="1" applyBorder="1" applyAlignment="1">
      <alignment horizontal="center" vertical="center"/>
    </xf>
    <xf numFmtId="177" fontId="8" fillId="33" borderId="10" xfId="62" applyNumberFormat="1" applyFont="1" applyFill="1" applyBorder="1" applyAlignment="1">
      <alignment horizontal="center" vertical="center"/>
    </xf>
    <xf numFmtId="49" fontId="8" fillId="33" borderId="10" xfId="62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9" fillId="33" borderId="10" xfId="62" applyNumberFormat="1" applyFont="1" applyFill="1" applyBorder="1" applyAlignment="1">
      <alignment horizontal="center" vertical="center"/>
    </xf>
    <xf numFmtId="49" fontId="9" fillId="33" borderId="10" xfId="62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172" fontId="7" fillId="33" borderId="10" xfId="62" applyNumberFormat="1" applyFont="1" applyFill="1" applyBorder="1" applyAlignment="1">
      <alignment horizontal="center" vertical="center"/>
    </xf>
    <xf numFmtId="174" fontId="9" fillId="33" borderId="10" xfId="62" applyNumberFormat="1" applyFont="1" applyFill="1" applyBorder="1" applyAlignment="1">
      <alignment horizontal="center" vertical="center"/>
    </xf>
    <xf numFmtId="174" fontId="8" fillId="33" borderId="10" xfId="62" applyNumberFormat="1" applyFont="1" applyFill="1" applyBorder="1" applyAlignment="1">
      <alignment horizontal="center" vertical="center"/>
    </xf>
    <xf numFmtId="172" fontId="55" fillId="33" borderId="10" xfId="62" applyNumberFormat="1" applyFont="1" applyFill="1" applyBorder="1" applyAlignment="1">
      <alignment horizontal="center" vertical="center"/>
    </xf>
    <xf numFmtId="172" fontId="56" fillId="33" borderId="10" xfId="62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62" applyNumberFormat="1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tabSelected="1" view="pageBreakPreview" zoomScale="50" zoomScaleNormal="60" zoomScaleSheetLayoutView="50" zoomScalePageLayoutView="0" workbookViewId="0" topLeftCell="B54">
      <selection activeCell="D88" sqref="D88"/>
    </sheetView>
  </sheetViews>
  <sheetFormatPr defaultColWidth="9.00390625" defaultRowHeight="12.75"/>
  <cols>
    <col min="1" max="1" width="17.00390625" style="1" hidden="1" customWidth="1"/>
    <col min="2" max="2" width="7.875" style="25" customWidth="1"/>
    <col min="3" max="3" width="14.125" style="26" customWidth="1"/>
    <col min="4" max="4" width="22.75390625" style="35" customWidth="1"/>
    <col min="5" max="5" width="83.625" style="27" customWidth="1"/>
    <col min="6" max="6" width="21.625" style="25" hidden="1" customWidth="1"/>
    <col min="7" max="7" width="19.375" style="25" hidden="1" customWidth="1"/>
    <col min="8" max="8" width="18.25390625" style="25" hidden="1" customWidth="1"/>
    <col min="9" max="9" width="18.75390625" style="25" hidden="1" customWidth="1"/>
    <col min="10" max="10" width="18.875" style="25" hidden="1" customWidth="1"/>
    <col min="11" max="11" width="1.25" style="25" hidden="1" customWidth="1"/>
    <col min="12" max="14" width="24.75390625" style="28" customWidth="1"/>
    <col min="15" max="17" width="19.375" style="25" customWidth="1"/>
    <col min="18" max="18" width="17.25390625" style="1" hidden="1" customWidth="1"/>
    <col min="19" max="19" width="21.875" style="1" hidden="1" customWidth="1"/>
    <col min="20" max="20" width="23.625" style="22" hidden="1" customWidth="1"/>
    <col min="21" max="21" width="17.25390625" style="1" customWidth="1"/>
    <col min="22" max="16384" width="9.125" style="1" customWidth="1"/>
  </cols>
  <sheetData>
    <row r="1" spans="15:17" ht="20.25">
      <c r="O1" s="78" t="s">
        <v>44</v>
      </c>
      <c r="P1" s="78"/>
      <c r="Q1" s="78"/>
    </row>
    <row r="2" spans="1:17" ht="59.25" customHeight="1">
      <c r="A2" s="11"/>
      <c r="B2" s="71" t="s">
        <v>104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34.5" customHeight="1">
      <c r="A3" s="11"/>
      <c r="B3" s="77" t="s">
        <v>36</v>
      </c>
      <c r="C3" s="68" t="s">
        <v>37</v>
      </c>
      <c r="D3" s="72" t="s">
        <v>16</v>
      </c>
      <c r="E3" s="68" t="s">
        <v>38</v>
      </c>
      <c r="F3" s="60"/>
      <c r="G3" s="60"/>
      <c r="H3" s="60"/>
      <c r="I3" s="60"/>
      <c r="J3" s="60"/>
      <c r="K3" s="60"/>
      <c r="L3" s="68" t="s">
        <v>100</v>
      </c>
      <c r="M3" s="68"/>
      <c r="N3" s="68"/>
      <c r="O3" s="68" t="s">
        <v>101</v>
      </c>
      <c r="P3" s="68" t="s">
        <v>102</v>
      </c>
      <c r="Q3" s="68" t="s">
        <v>103</v>
      </c>
    </row>
    <row r="4" spans="1:20" ht="229.5" customHeight="1">
      <c r="A4" s="73"/>
      <c r="B4" s="77"/>
      <c r="C4" s="68"/>
      <c r="D4" s="72"/>
      <c r="E4" s="68"/>
      <c r="F4" s="68" t="s">
        <v>0</v>
      </c>
      <c r="G4" s="68"/>
      <c r="H4" s="68" t="s">
        <v>1</v>
      </c>
      <c r="I4" s="68" t="s">
        <v>2</v>
      </c>
      <c r="J4" s="68" t="s">
        <v>6</v>
      </c>
      <c r="K4" s="68" t="s">
        <v>4</v>
      </c>
      <c r="L4" s="62" t="s">
        <v>39</v>
      </c>
      <c r="M4" s="62" t="s">
        <v>40</v>
      </c>
      <c r="N4" s="62" t="s">
        <v>41</v>
      </c>
      <c r="O4" s="68"/>
      <c r="P4" s="68"/>
      <c r="Q4" s="68"/>
      <c r="T4" s="74" t="s">
        <v>9</v>
      </c>
    </row>
    <row r="5" spans="1:20" ht="5.25" customHeight="1" hidden="1" thickBot="1">
      <c r="A5" s="73"/>
      <c r="B5" s="65"/>
      <c r="C5" s="55"/>
      <c r="D5" s="56"/>
      <c r="E5" s="55"/>
      <c r="F5" s="68" t="s">
        <v>7</v>
      </c>
      <c r="G5" s="68" t="s">
        <v>3</v>
      </c>
      <c r="H5" s="68"/>
      <c r="I5" s="68"/>
      <c r="J5" s="68"/>
      <c r="K5" s="68"/>
      <c r="L5" s="62"/>
      <c r="M5" s="62"/>
      <c r="N5" s="62"/>
      <c r="O5" s="55"/>
      <c r="P5" s="57"/>
      <c r="Q5" s="57"/>
      <c r="T5" s="75"/>
    </row>
    <row r="6" spans="1:20" s="29" customFormat="1" ht="20.25" hidden="1">
      <c r="A6" s="73"/>
      <c r="B6" s="65"/>
      <c r="C6" s="55"/>
      <c r="D6" s="56"/>
      <c r="E6" s="55"/>
      <c r="F6" s="68"/>
      <c r="G6" s="68"/>
      <c r="H6" s="68"/>
      <c r="I6" s="68"/>
      <c r="J6" s="68"/>
      <c r="K6" s="68"/>
      <c r="L6" s="62"/>
      <c r="M6" s="62"/>
      <c r="N6" s="62"/>
      <c r="O6" s="55"/>
      <c r="P6" s="57"/>
      <c r="Q6" s="57"/>
      <c r="T6" s="76"/>
    </row>
    <row r="7" spans="1:20" ht="31.5" customHeight="1">
      <c r="A7" s="4"/>
      <c r="B7" s="37"/>
      <c r="C7" s="37"/>
      <c r="D7" s="37"/>
      <c r="E7" s="79" t="s">
        <v>32</v>
      </c>
      <c r="F7" s="79"/>
      <c r="G7" s="79"/>
      <c r="H7" s="79"/>
      <c r="I7" s="79"/>
      <c r="J7" s="79"/>
      <c r="K7" s="79"/>
      <c r="L7" s="38">
        <f>L8+L23</f>
        <v>0</v>
      </c>
      <c r="M7" s="38">
        <f>M8+M16+M23+M32+M39+M53+M61+M65</f>
        <v>38606.399999999994</v>
      </c>
      <c r="N7" s="38">
        <f>N8+N16+N23+N32+N39</f>
        <v>0</v>
      </c>
      <c r="O7" s="38">
        <f>O8+O16+O23+O32+O39+O53+O61+O65</f>
        <v>38606.399999999994</v>
      </c>
      <c r="P7" s="38">
        <f>P8+P16+P23+P32+P39+P53+P61+P65</f>
        <v>35546.799999999996</v>
      </c>
      <c r="Q7" s="38">
        <f>Q8+Q16+Q23+Q32+Q39+Q53+Q61+Q65</f>
        <v>38586.299999999996</v>
      </c>
      <c r="R7" s="38">
        <f>R8+R16+R23+R32+R39</f>
        <v>0</v>
      </c>
      <c r="S7" s="38">
        <f>S8+S16+S23+S32+S39</f>
        <v>0</v>
      </c>
      <c r="T7" s="38">
        <f>T8+T16+T23+T32+T39</f>
        <v>0</v>
      </c>
    </row>
    <row r="8" spans="1:20" ht="140.25" customHeight="1">
      <c r="A8" s="4"/>
      <c r="B8" s="65" t="s">
        <v>10</v>
      </c>
      <c r="C8" s="37"/>
      <c r="D8" s="81" t="s">
        <v>106</v>
      </c>
      <c r="E8" s="72" t="s">
        <v>186</v>
      </c>
      <c r="F8" s="72"/>
      <c r="G8" s="72"/>
      <c r="H8" s="72"/>
      <c r="I8" s="72"/>
      <c r="J8" s="72"/>
      <c r="K8" s="72"/>
      <c r="L8" s="36">
        <f>L13</f>
        <v>0</v>
      </c>
      <c r="M8" s="6">
        <f>M9+M13</f>
        <v>5574.3</v>
      </c>
      <c r="N8" s="6"/>
      <c r="O8" s="6">
        <f>O9+O13</f>
        <v>5574.3</v>
      </c>
      <c r="P8" s="6">
        <f>P9+P13</f>
        <v>5574.3</v>
      </c>
      <c r="Q8" s="6">
        <f>Q9+Q13</f>
        <v>5574.3</v>
      </c>
      <c r="R8" s="3"/>
      <c r="T8" s="2"/>
    </row>
    <row r="9" spans="1:20" ht="42.75" customHeight="1">
      <c r="A9" s="4"/>
      <c r="B9" s="37"/>
      <c r="C9" s="37"/>
      <c r="D9" s="81" t="s">
        <v>107</v>
      </c>
      <c r="E9" s="33" t="s">
        <v>50</v>
      </c>
      <c r="F9" s="33" t="s">
        <v>50</v>
      </c>
      <c r="G9" s="33" t="s">
        <v>50</v>
      </c>
      <c r="H9" s="33" t="s">
        <v>50</v>
      </c>
      <c r="I9" s="33" t="s">
        <v>50</v>
      </c>
      <c r="J9" s="33" t="s">
        <v>50</v>
      </c>
      <c r="K9" s="33" t="s">
        <v>50</v>
      </c>
      <c r="L9" s="36">
        <f>L10</f>
        <v>0</v>
      </c>
      <c r="M9" s="6">
        <f>M10</f>
        <v>5574.3</v>
      </c>
      <c r="N9" s="6"/>
      <c r="O9" s="6">
        <f>O10</f>
        <v>5574.3</v>
      </c>
      <c r="P9" s="6">
        <f>P10</f>
        <v>5574.3</v>
      </c>
      <c r="Q9" s="6">
        <f>Q10</f>
        <v>5574.3</v>
      </c>
      <c r="R9" s="3"/>
      <c r="T9" s="2"/>
    </row>
    <row r="10" spans="1:20" ht="79.5" customHeight="1">
      <c r="A10" s="4"/>
      <c r="B10" s="37"/>
      <c r="C10" s="37"/>
      <c r="D10" s="81" t="s">
        <v>108</v>
      </c>
      <c r="E10" s="80" t="s">
        <v>185</v>
      </c>
      <c r="F10" s="33" t="s">
        <v>51</v>
      </c>
      <c r="G10" s="33" t="s">
        <v>51</v>
      </c>
      <c r="H10" s="33" t="s">
        <v>51</v>
      </c>
      <c r="I10" s="33" t="s">
        <v>51</v>
      </c>
      <c r="J10" s="33" t="s">
        <v>51</v>
      </c>
      <c r="K10" s="33" t="s">
        <v>51</v>
      </c>
      <c r="L10" s="6"/>
      <c r="M10" s="6">
        <f>M11+M12</f>
        <v>5574.3</v>
      </c>
      <c r="N10" s="6"/>
      <c r="O10" s="6">
        <f>O11+O12</f>
        <v>5574.3</v>
      </c>
      <c r="P10" s="6">
        <f>P11+P12</f>
        <v>5574.3</v>
      </c>
      <c r="Q10" s="6">
        <f>Q11+Q12</f>
        <v>5574.3</v>
      </c>
      <c r="R10" s="3"/>
      <c r="T10" s="2"/>
    </row>
    <row r="11" spans="1:21" ht="62.25" customHeight="1">
      <c r="A11" s="4"/>
      <c r="B11" s="37"/>
      <c r="C11" s="39" t="s">
        <v>28</v>
      </c>
      <c r="D11" s="82" t="s">
        <v>109</v>
      </c>
      <c r="E11" s="83" t="s">
        <v>110</v>
      </c>
      <c r="F11" s="40"/>
      <c r="G11" s="40"/>
      <c r="H11" s="40"/>
      <c r="I11" s="40"/>
      <c r="J11" s="40"/>
      <c r="K11" s="40"/>
      <c r="L11" s="5"/>
      <c r="M11" s="54">
        <v>5474.3</v>
      </c>
      <c r="N11" s="5"/>
      <c r="O11" s="54">
        <v>5474.3</v>
      </c>
      <c r="P11" s="54">
        <v>5474.3</v>
      </c>
      <c r="Q11" s="54">
        <v>5474.3</v>
      </c>
      <c r="R11" s="3"/>
      <c r="T11" s="2"/>
      <c r="U11" s="11" t="s">
        <v>29</v>
      </c>
    </row>
    <row r="12" spans="1:21" ht="62.25" customHeight="1">
      <c r="A12" s="4"/>
      <c r="B12" s="37"/>
      <c r="C12" s="39" t="s">
        <v>28</v>
      </c>
      <c r="D12" s="82" t="s">
        <v>111</v>
      </c>
      <c r="E12" s="83" t="s">
        <v>112</v>
      </c>
      <c r="F12" s="40"/>
      <c r="G12" s="40"/>
      <c r="H12" s="40"/>
      <c r="I12" s="40"/>
      <c r="J12" s="40"/>
      <c r="K12" s="40"/>
      <c r="L12" s="5"/>
      <c r="M12" s="54">
        <v>100</v>
      </c>
      <c r="N12" s="5"/>
      <c r="O12" s="54">
        <v>100</v>
      </c>
      <c r="P12" s="54">
        <v>100</v>
      </c>
      <c r="Q12" s="54">
        <v>100</v>
      </c>
      <c r="R12" s="3"/>
      <c r="T12" s="2"/>
      <c r="U12" s="11"/>
    </row>
    <row r="13" spans="1:20" ht="87.75" customHeight="1" hidden="1">
      <c r="A13" s="4"/>
      <c r="B13" s="37"/>
      <c r="C13" s="39"/>
      <c r="D13" s="62" t="s">
        <v>56</v>
      </c>
      <c r="E13" s="33" t="s">
        <v>53</v>
      </c>
      <c r="F13" s="42"/>
      <c r="G13" s="40"/>
      <c r="H13" s="40"/>
      <c r="I13" s="40"/>
      <c r="J13" s="40"/>
      <c r="K13" s="40"/>
      <c r="L13" s="6">
        <f>L14</f>
        <v>0</v>
      </c>
      <c r="M13" s="6">
        <f>M14</f>
        <v>0</v>
      </c>
      <c r="N13" s="6"/>
      <c r="O13" s="6">
        <f aca="true" t="shared" si="0" ref="O13:Q14">O14</f>
        <v>0</v>
      </c>
      <c r="P13" s="6">
        <f t="shared" si="0"/>
        <v>0</v>
      </c>
      <c r="Q13" s="6">
        <f t="shared" si="0"/>
        <v>0</v>
      </c>
      <c r="R13" s="3"/>
      <c r="T13" s="2"/>
    </row>
    <row r="14" spans="1:20" ht="87" customHeight="1" hidden="1">
      <c r="A14" s="4"/>
      <c r="B14" s="37"/>
      <c r="C14" s="39"/>
      <c r="D14" s="62" t="s">
        <v>57</v>
      </c>
      <c r="E14" s="33" t="s">
        <v>54</v>
      </c>
      <c r="F14" s="42"/>
      <c r="G14" s="40"/>
      <c r="H14" s="40"/>
      <c r="I14" s="40"/>
      <c r="J14" s="40"/>
      <c r="K14" s="40"/>
      <c r="L14" s="6">
        <f>L15</f>
        <v>0</v>
      </c>
      <c r="M14" s="6">
        <f>M15</f>
        <v>0</v>
      </c>
      <c r="N14" s="6"/>
      <c r="O14" s="6">
        <f t="shared" si="0"/>
        <v>0</v>
      </c>
      <c r="P14" s="6">
        <f t="shared" si="0"/>
        <v>0</v>
      </c>
      <c r="Q14" s="6">
        <f t="shared" si="0"/>
        <v>0</v>
      </c>
      <c r="R14" s="3"/>
      <c r="T14" s="2"/>
    </row>
    <row r="15" spans="1:20" ht="107.25" customHeight="1" hidden="1">
      <c r="A15" s="4"/>
      <c r="B15" s="37"/>
      <c r="C15" s="39" t="s">
        <v>22</v>
      </c>
      <c r="D15" s="63" t="s">
        <v>58</v>
      </c>
      <c r="E15" s="31" t="s">
        <v>55</v>
      </c>
      <c r="F15" s="40"/>
      <c r="G15" s="40"/>
      <c r="H15" s="40"/>
      <c r="I15" s="40"/>
      <c r="J15" s="40"/>
      <c r="K15" s="40"/>
      <c r="L15" s="5">
        <v>0</v>
      </c>
      <c r="M15" s="32">
        <v>0</v>
      </c>
      <c r="N15" s="5"/>
      <c r="O15" s="32">
        <v>0</v>
      </c>
      <c r="P15" s="32">
        <v>0</v>
      </c>
      <c r="Q15" s="32">
        <v>0</v>
      </c>
      <c r="T15" s="2"/>
    </row>
    <row r="16" spans="1:20" ht="114" customHeight="1">
      <c r="A16" s="4"/>
      <c r="B16" s="65" t="s">
        <v>11</v>
      </c>
      <c r="C16" s="43"/>
      <c r="D16" s="81" t="s">
        <v>59</v>
      </c>
      <c r="E16" s="84" t="s">
        <v>114</v>
      </c>
      <c r="F16" s="40"/>
      <c r="G16" s="40"/>
      <c r="H16" s="40"/>
      <c r="I16" s="40"/>
      <c r="J16" s="40"/>
      <c r="K16" s="40"/>
      <c r="L16" s="5"/>
      <c r="M16" s="6">
        <f>M17</f>
        <v>8305.5</v>
      </c>
      <c r="N16" s="6"/>
      <c r="O16" s="6">
        <f>O17</f>
        <v>8305.5</v>
      </c>
      <c r="P16" s="6">
        <f>P17</f>
        <v>8255.5</v>
      </c>
      <c r="Q16" s="6">
        <f>Q17</f>
        <v>8305.5</v>
      </c>
      <c r="T16" s="2"/>
    </row>
    <row r="17" spans="1:20" ht="41.25" customHeight="1">
      <c r="A17" s="4"/>
      <c r="B17" s="37"/>
      <c r="C17" s="39"/>
      <c r="D17" s="81" t="s">
        <v>60</v>
      </c>
      <c r="E17" s="84" t="s">
        <v>115</v>
      </c>
      <c r="F17" s="40"/>
      <c r="G17" s="40"/>
      <c r="H17" s="40"/>
      <c r="I17" s="40"/>
      <c r="J17" s="40"/>
      <c r="K17" s="40"/>
      <c r="L17" s="5"/>
      <c r="M17" s="6">
        <f>M18+M21</f>
        <v>8305.5</v>
      </c>
      <c r="N17" s="6"/>
      <c r="O17" s="6">
        <f>O18+O21</f>
        <v>8305.5</v>
      </c>
      <c r="P17" s="6">
        <f>P18+P21</f>
        <v>8255.5</v>
      </c>
      <c r="Q17" s="6">
        <f>Q18+Q21</f>
        <v>8305.5</v>
      </c>
      <c r="T17" s="2"/>
    </row>
    <row r="18" spans="1:20" ht="88.5" customHeight="1">
      <c r="A18" s="4"/>
      <c r="B18" s="37"/>
      <c r="C18" s="39"/>
      <c r="D18" s="81" t="s">
        <v>61</v>
      </c>
      <c r="E18" s="84" t="s">
        <v>116</v>
      </c>
      <c r="F18" s="40"/>
      <c r="G18" s="40"/>
      <c r="H18" s="40"/>
      <c r="I18" s="40"/>
      <c r="J18" s="40"/>
      <c r="K18" s="40"/>
      <c r="L18" s="5"/>
      <c r="M18" s="6">
        <f>M19+M20</f>
        <v>100</v>
      </c>
      <c r="N18" s="6"/>
      <c r="O18" s="6">
        <f>O19+O20</f>
        <v>100</v>
      </c>
      <c r="P18" s="6">
        <f>P19+P20</f>
        <v>100</v>
      </c>
      <c r="Q18" s="6">
        <f>Q19+Q20</f>
        <v>100</v>
      </c>
      <c r="T18" s="2"/>
    </row>
    <row r="19" spans="1:20" ht="78.75" customHeight="1">
      <c r="A19" s="4"/>
      <c r="B19" s="37"/>
      <c r="C19" s="39" t="s">
        <v>117</v>
      </c>
      <c r="D19" s="82" t="s">
        <v>113</v>
      </c>
      <c r="E19" s="83" t="s">
        <v>27</v>
      </c>
      <c r="F19" s="40"/>
      <c r="G19" s="40"/>
      <c r="H19" s="40"/>
      <c r="I19" s="40"/>
      <c r="J19" s="40"/>
      <c r="K19" s="40"/>
      <c r="L19" s="5"/>
      <c r="M19" s="32">
        <v>100</v>
      </c>
      <c r="N19" s="5"/>
      <c r="O19" s="54">
        <v>100</v>
      </c>
      <c r="P19" s="54">
        <v>100</v>
      </c>
      <c r="Q19" s="54">
        <v>100</v>
      </c>
      <c r="T19" s="2"/>
    </row>
    <row r="20" spans="1:20" ht="150.75" customHeight="1" hidden="1">
      <c r="A20" s="4"/>
      <c r="B20" s="37"/>
      <c r="C20" s="39"/>
      <c r="D20" s="63"/>
      <c r="E20" s="69"/>
      <c r="F20" s="69"/>
      <c r="G20" s="69"/>
      <c r="H20" s="69"/>
      <c r="I20" s="69"/>
      <c r="J20" s="69"/>
      <c r="K20" s="69"/>
      <c r="L20" s="5"/>
      <c r="M20" s="32"/>
      <c r="N20" s="5"/>
      <c r="O20" s="32"/>
      <c r="P20" s="32"/>
      <c r="Q20" s="32"/>
      <c r="T20" s="2"/>
    </row>
    <row r="21" spans="1:20" ht="84.75" customHeight="1">
      <c r="A21" s="4"/>
      <c r="B21" s="37"/>
      <c r="C21" s="39"/>
      <c r="D21" s="85" t="s">
        <v>62</v>
      </c>
      <c r="E21" s="86" t="s">
        <v>119</v>
      </c>
      <c r="F21" s="63"/>
      <c r="G21" s="63"/>
      <c r="H21" s="63"/>
      <c r="I21" s="63"/>
      <c r="J21" s="63"/>
      <c r="K21" s="63"/>
      <c r="L21" s="5"/>
      <c r="M21" s="36">
        <f>M22</f>
        <v>8205.5</v>
      </c>
      <c r="N21" s="6"/>
      <c r="O21" s="36">
        <f>O22</f>
        <v>8205.5</v>
      </c>
      <c r="P21" s="36">
        <f>P22</f>
        <v>8155.5</v>
      </c>
      <c r="Q21" s="36">
        <f>Q22</f>
        <v>8205.5</v>
      </c>
      <c r="T21" s="2"/>
    </row>
    <row r="22" spans="1:20" ht="89.25" customHeight="1">
      <c r="A22" s="4"/>
      <c r="B22" s="37"/>
      <c r="C22" s="39" t="s">
        <v>26</v>
      </c>
      <c r="D22" s="82" t="s">
        <v>118</v>
      </c>
      <c r="E22" s="83" t="s">
        <v>110</v>
      </c>
      <c r="F22" s="63"/>
      <c r="G22" s="63"/>
      <c r="H22" s="63"/>
      <c r="I22" s="63"/>
      <c r="J22" s="63"/>
      <c r="K22" s="63"/>
      <c r="L22" s="5"/>
      <c r="M22" s="54">
        <v>8205.5</v>
      </c>
      <c r="N22" s="5"/>
      <c r="O22" s="54">
        <v>8205.5</v>
      </c>
      <c r="P22" s="54">
        <v>8155.5</v>
      </c>
      <c r="Q22" s="54">
        <v>8205.5</v>
      </c>
      <c r="T22" s="2"/>
    </row>
    <row r="23" spans="1:21" ht="84" customHeight="1">
      <c r="A23" s="4"/>
      <c r="B23" s="65" t="s">
        <v>91</v>
      </c>
      <c r="C23" s="37"/>
      <c r="D23" s="81" t="s">
        <v>120</v>
      </c>
      <c r="E23" s="84" t="s">
        <v>125</v>
      </c>
      <c r="F23" s="33" t="s">
        <v>31</v>
      </c>
      <c r="G23" s="33" t="s">
        <v>31</v>
      </c>
      <c r="H23" s="33" t="s">
        <v>31</v>
      </c>
      <c r="I23" s="33" t="s">
        <v>31</v>
      </c>
      <c r="J23" s="33" t="s">
        <v>31</v>
      </c>
      <c r="K23" s="33" t="s">
        <v>31</v>
      </c>
      <c r="L23" s="6"/>
      <c r="M23" s="6">
        <f>M24</f>
        <v>600</v>
      </c>
      <c r="N23" s="6"/>
      <c r="O23" s="6">
        <f>O24</f>
        <v>600</v>
      </c>
      <c r="P23" s="6">
        <f>P24</f>
        <v>600</v>
      </c>
      <c r="Q23" s="6">
        <f>Q24</f>
        <v>600</v>
      </c>
      <c r="T23" s="2"/>
      <c r="U23" s="11"/>
    </row>
    <row r="24" spans="1:20" ht="46.5" customHeight="1">
      <c r="A24" s="4"/>
      <c r="B24" s="37"/>
      <c r="C24" s="39"/>
      <c r="D24" s="81" t="s">
        <v>121</v>
      </c>
      <c r="E24" s="84" t="s">
        <v>115</v>
      </c>
      <c r="F24" s="40"/>
      <c r="G24" s="40"/>
      <c r="H24" s="40"/>
      <c r="I24" s="40"/>
      <c r="J24" s="40"/>
      <c r="K24" s="40"/>
      <c r="L24" s="5"/>
      <c r="M24" s="6">
        <f>M25+M30</f>
        <v>600</v>
      </c>
      <c r="N24" s="6"/>
      <c r="O24" s="6">
        <f>O25+O30</f>
        <v>600</v>
      </c>
      <c r="P24" s="6">
        <f>P25+P30</f>
        <v>600</v>
      </c>
      <c r="Q24" s="6">
        <f>Q25+Q30</f>
        <v>600</v>
      </c>
      <c r="T24" s="2"/>
    </row>
    <row r="25" spans="1:20" ht="57.75" customHeight="1">
      <c r="A25" s="4"/>
      <c r="B25" s="37"/>
      <c r="C25" s="39"/>
      <c r="D25" s="81" t="s">
        <v>122</v>
      </c>
      <c r="E25" s="84" t="s">
        <v>126</v>
      </c>
      <c r="F25" s="40"/>
      <c r="G25" s="40"/>
      <c r="H25" s="40"/>
      <c r="I25" s="40"/>
      <c r="J25" s="40"/>
      <c r="K25" s="40"/>
      <c r="L25" s="5"/>
      <c r="M25" s="6">
        <f>M26+M27+M28+M29</f>
        <v>100</v>
      </c>
      <c r="N25" s="6"/>
      <c r="O25" s="6">
        <f>O26+O27+O28+O29</f>
        <v>100</v>
      </c>
      <c r="P25" s="6">
        <f>P26+P27+P28+P29</f>
        <v>100</v>
      </c>
      <c r="Q25" s="6">
        <f>Q26+Q27+Q28+Q29</f>
        <v>100</v>
      </c>
      <c r="T25" s="2"/>
    </row>
    <row r="26" spans="1:20" ht="66" customHeight="1">
      <c r="A26" s="4" t="s">
        <v>5</v>
      </c>
      <c r="B26" s="37"/>
      <c r="C26" s="39" t="s">
        <v>124</v>
      </c>
      <c r="D26" s="82" t="s">
        <v>123</v>
      </c>
      <c r="E26" s="83" t="s">
        <v>127</v>
      </c>
      <c r="F26" s="40"/>
      <c r="G26" s="40"/>
      <c r="H26" s="40"/>
      <c r="I26" s="40"/>
      <c r="J26" s="40"/>
      <c r="K26" s="40"/>
      <c r="L26" s="5"/>
      <c r="M26" s="32">
        <v>100</v>
      </c>
      <c r="N26" s="5"/>
      <c r="O26" s="54">
        <v>100</v>
      </c>
      <c r="P26" s="54">
        <v>100</v>
      </c>
      <c r="Q26" s="54">
        <v>100</v>
      </c>
      <c r="R26" s="1">
        <v>34.2</v>
      </c>
      <c r="T26" s="2"/>
    </row>
    <row r="27" spans="1:20" ht="68.25" customHeight="1" hidden="1">
      <c r="A27" s="12"/>
      <c r="B27" s="37"/>
      <c r="C27" s="39"/>
      <c r="D27" s="63"/>
      <c r="E27" s="41"/>
      <c r="F27" s="40"/>
      <c r="G27" s="40"/>
      <c r="H27" s="40"/>
      <c r="I27" s="40"/>
      <c r="J27" s="40"/>
      <c r="K27" s="40"/>
      <c r="L27" s="5"/>
      <c r="M27" s="32"/>
      <c r="N27" s="5"/>
      <c r="O27" s="54"/>
      <c r="P27" s="54"/>
      <c r="Q27" s="54"/>
      <c r="T27" s="2"/>
    </row>
    <row r="28" spans="1:20" ht="138.75" customHeight="1" hidden="1">
      <c r="A28" s="12"/>
      <c r="B28" s="37"/>
      <c r="C28" s="39"/>
      <c r="D28" s="63"/>
      <c r="E28" s="67"/>
      <c r="F28" s="67"/>
      <c r="G28" s="67"/>
      <c r="H28" s="67"/>
      <c r="I28" s="67"/>
      <c r="J28" s="67"/>
      <c r="K28" s="67"/>
      <c r="L28" s="5"/>
      <c r="M28" s="32"/>
      <c r="N28" s="5"/>
      <c r="O28" s="32"/>
      <c r="P28" s="32"/>
      <c r="Q28" s="32"/>
      <c r="T28" s="2"/>
    </row>
    <row r="29" spans="1:20" ht="48.75" customHeight="1" hidden="1">
      <c r="A29" s="12"/>
      <c r="B29" s="37"/>
      <c r="C29" s="39" t="s">
        <v>26</v>
      </c>
      <c r="D29" s="63" t="s">
        <v>94</v>
      </c>
      <c r="E29" s="66" t="s">
        <v>93</v>
      </c>
      <c r="F29" s="66"/>
      <c r="G29" s="66"/>
      <c r="H29" s="66"/>
      <c r="I29" s="66"/>
      <c r="J29" s="66"/>
      <c r="K29" s="66"/>
      <c r="L29" s="5"/>
      <c r="M29" s="32">
        <v>0</v>
      </c>
      <c r="N29" s="5"/>
      <c r="O29" s="32">
        <v>0</v>
      </c>
      <c r="P29" s="32">
        <v>0</v>
      </c>
      <c r="Q29" s="32">
        <v>0</v>
      </c>
      <c r="T29" s="2"/>
    </row>
    <row r="30" spans="1:20" ht="64.5" customHeight="1">
      <c r="A30" s="12"/>
      <c r="B30" s="37"/>
      <c r="C30" s="39"/>
      <c r="D30" s="81" t="s">
        <v>128</v>
      </c>
      <c r="E30" s="84" t="s">
        <v>131</v>
      </c>
      <c r="F30" s="38"/>
      <c r="G30" s="38"/>
      <c r="H30" s="38"/>
      <c r="I30" s="38"/>
      <c r="J30" s="38"/>
      <c r="K30" s="38"/>
      <c r="L30" s="6"/>
      <c r="M30" s="6">
        <f>M31</f>
        <v>500</v>
      </c>
      <c r="N30" s="6"/>
      <c r="O30" s="6">
        <f>O31</f>
        <v>500</v>
      </c>
      <c r="P30" s="6">
        <f>P31</f>
        <v>500</v>
      </c>
      <c r="Q30" s="6">
        <f>Q31</f>
        <v>500</v>
      </c>
      <c r="T30" s="2"/>
    </row>
    <row r="31" spans="1:20" ht="42.75" customHeight="1">
      <c r="A31" s="12"/>
      <c r="B31" s="37"/>
      <c r="C31" s="39" t="s">
        <v>124</v>
      </c>
      <c r="D31" s="82" t="s">
        <v>129</v>
      </c>
      <c r="E31" s="67" t="s">
        <v>130</v>
      </c>
      <c r="F31" s="67"/>
      <c r="G31" s="67"/>
      <c r="H31" s="67"/>
      <c r="I31" s="67"/>
      <c r="J31" s="67"/>
      <c r="K31" s="67"/>
      <c r="L31" s="5"/>
      <c r="M31" s="54">
        <v>500</v>
      </c>
      <c r="N31" s="5"/>
      <c r="O31" s="54">
        <v>500</v>
      </c>
      <c r="P31" s="54">
        <v>500</v>
      </c>
      <c r="Q31" s="54">
        <v>500</v>
      </c>
      <c r="T31" s="2"/>
    </row>
    <row r="32" spans="1:20" ht="119.25" customHeight="1">
      <c r="A32" s="12"/>
      <c r="B32" s="65" t="s">
        <v>92</v>
      </c>
      <c r="C32" s="37"/>
      <c r="D32" s="62" t="s">
        <v>63</v>
      </c>
      <c r="E32" s="84" t="s">
        <v>132</v>
      </c>
      <c r="F32" s="58" t="s">
        <v>30</v>
      </c>
      <c r="G32" s="58" t="s">
        <v>30</v>
      </c>
      <c r="H32" s="58" t="s">
        <v>30</v>
      </c>
      <c r="I32" s="58" t="s">
        <v>30</v>
      </c>
      <c r="J32" s="58" t="s">
        <v>30</v>
      </c>
      <c r="K32" s="58" t="s">
        <v>30</v>
      </c>
      <c r="L32" s="6"/>
      <c r="M32" s="6">
        <f>M33</f>
        <v>1796.9</v>
      </c>
      <c r="N32" s="6"/>
      <c r="O32" s="6">
        <f aca="true" t="shared" si="1" ref="O32:Q33">O33</f>
        <v>1796.9</v>
      </c>
      <c r="P32" s="6">
        <f t="shared" si="1"/>
        <v>1868.8</v>
      </c>
      <c r="Q32" s="6">
        <f t="shared" si="1"/>
        <v>1943.5</v>
      </c>
      <c r="T32" s="2"/>
    </row>
    <row r="33" spans="1:20" ht="61.5" customHeight="1">
      <c r="A33" s="12"/>
      <c r="B33" s="37"/>
      <c r="C33" s="39"/>
      <c r="D33" s="62" t="s">
        <v>64</v>
      </c>
      <c r="E33" s="84" t="s">
        <v>115</v>
      </c>
      <c r="F33" s="58" t="s">
        <v>50</v>
      </c>
      <c r="G33" s="58" t="s">
        <v>50</v>
      </c>
      <c r="H33" s="58" t="s">
        <v>50</v>
      </c>
      <c r="I33" s="58" t="s">
        <v>50</v>
      </c>
      <c r="J33" s="58" t="s">
        <v>50</v>
      </c>
      <c r="K33" s="58" t="s">
        <v>50</v>
      </c>
      <c r="L33" s="6"/>
      <c r="M33" s="6">
        <f>M34</f>
        <v>1796.9</v>
      </c>
      <c r="N33" s="6"/>
      <c r="O33" s="6">
        <f t="shared" si="1"/>
        <v>1796.9</v>
      </c>
      <c r="P33" s="6">
        <f t="shared" si="1"/>
        <v>1868.8</v>
      </c>
      <c r="Q33" s="6">
        <f t="shared" si="1"/>
        <v>1943.5</v>
      </c>
      <c r="T33" s="2"/>
    </row>
    <row r="34" spans="1:20" ht="100.5" customHeight="1">
      <c r="A34" s="12"/>
      <c r="B34" s="37"/>
      <c r="C34" s="39"/>
      <c r="D34" s="62" t="s">
        <v>65</v>
      </c>
      <c r="E34" s="84" t="s">
        <v>133</v>
      </c>
      <c r="F34" s="58" t="s">
        <v>68</v>
      </c>
      <c r="G34" s="58" t="s">
        <v>68</v>
      </c>
      <c r="H34" s="58" t="s">
        <v>68</v>
      </c>
      <c r="I34" s="58" t="s">
        <v>68</v>
      </c>
      <c r="J34" s="58" t="s">
        <v>68</v>
      </c>
      <c r="K34" s="58" t="s">
        <v>68</v>
      </c>
      <c r="L34" s="6"/>
      <c r="M34" s="6">
        <f>M35+M36+M37+M38</f>
        <v>1796.9</v>
      </c>
      <c r="N34" s="6"/>
      <c r="O34" s="6">
        <f>O35+O36+O37+O38</f>
        <v>1796.9</v>
      </c>
      <c r="P34" s="6">
        <f>P35+P36+P37+P38</f>
        <v>1868.8</v>
      </c>
      <c r="Q34" s="6">
        <f>Q35+Q36+Q37+Q38</f>
        <v>1943.5</v>
      </c>
      <c r="T34" s="2"/>
    </row>
    <row r="35" spans="1:20" ht="70.5" customHeight="1">
      <c r="A35" s="12"/>
      <c r="B35" s="37"/>
      <c r="C35" s="39" t="s">
        <v>24</v>
      </c>
      <c r="D35" s="63" t="s">
        <v>66</v>
      </c>
      <c r="E35" s="83" t="s">
        <v>110</v>
      </c>
      <c r="F35" s="59" t="s">
        <v>69</v>
      </c>
      <c r="G35" s="59" t="s">
        <v>69</v>
      </c>
      <c r="H35" s="59" t="s">
        <v>69</v>
      </c>
      <c r="I35" s="59" t="s">
        <v>69</v>
      </c>
      <c r="J35" s="59" t="s">
        <v>69</v>
      </c>
      <c r="K35" s="59" t="s">
        <v>69</v>
      </c>
      <c r="L35" s="5"/>
      <c r="M35" s="54">
        <v>1402.3</v>
      </c>
      <c r="N35" s="5"/>
      <c r="O35" s="54">
        <v>1402.3</v>
      </c>
      <c r="P35" s="54">
        <v>1402.3</v>
      </c>
      <c r="Q35" s="54">
        <v>1402.3</v>
      </c>
      <c r="T35" s="2"/>
    </row>
    <row r="36" spans="1:20" ht="109.5" customHeight="1">
      <c r="A36" s="12"/>
      <c r="B36" s="37"/>
      <c r="C36" s="39" t="s">
        <v>24</v>
      </c>
      <c r="D36" s="82" t="s">
        <v>67</v>
      </c>
      <c r="E36" s="83" t="s">
        <v>46</v>
      </c>
      <c r="F36" s="40"/>
      <c r="G36" s="40"/>
      <c r="H36" s="40"/>
      <c r="I36" s="40"/>
      <c r="J36" s="40"/>
      <c r="K36" s="40"/>
      <c r="L36" s="5"/>
      <c r="M36" s="54">
        <v>394.6</v>
      </c>
      <c r="N36" s="5"/>
      <c r="O36" s="54">
        <v>394.6</v>
      </c>
      <c r="P36" s="54">
        <v>466.5</v>
      </c>
      <c r="Q36" s="54">
        <v>541.2</v>
      </c>
      <c r="T36" s="2"/>
    </row>
    <row r="37" spans="1:20" ht="80.25" customHeight="1" hidden="1">
      <c r="A37" s="4"/>
      <c r="B37" s="37"/>
      <c r="C37" s="39"/>
      <c r="D37" s="63"/>
      <c r="E37" s="69"/>
      <c r="F37" s="69"/>
      <c r="G37" s="69"/>
      <c r="H37" s="69"/>
      <c r="I37" s="69"/>
      <c r="J37" s="69"/>
      <c r="K37" s="69"/>
      <c r="L37" s="5"/>
      <c r="M37" s="32"/>
      <c r="N37" s="5"/>
      <c r="O37" s="32"/>
      <c r="P37" s="32"/>
      <c r="Q37" s="32"/>
      <c r="T37" s="2"/>
    </row>
    <row r="38" spans="1:20" ht="42" customHeight="1" hidden="1">
      <c r="A38" s="4"/>
      <c r="B38" s="37"/>
      <c r="C38" s="39" t="s">
        <v>24</v>
      </c>
      <c r="D38" s="63" t="s">
        <v>67</v>
      </c>
      <c r="E38" s="69" t="s">
        <v>46</v>
      </c>
      <c r="F38" s="69"/>
      <c r="G38" s="69"/>
      <c r="H38" s="69"/>
      <c r="I38" s="69"/>
      <c r="J38" s="69"/>
      <c r="K38" s="69"/>
      <c r="L38" s="5"/>
      <c r="M38" s="32">
        <v>0</v>
      </c>
      <c r="N38" s="5"/>
      <c r="O38" s="32">
        <v>0</v>
      </c>
      <c r="P38" s="32">
        <v>0</v>
      </c>
      <c r="Q38" s="32">
        <v>0</v>
      </c>
      <c r="T38" s="2"/>
    </row>
    <row r="39" spans="1:20" ht="102" customHeight="1">
      <c r="A39" s="4"/>
      <c r="B39" s="65" t="s">
        <v>95</v>
      </c>
      <c r="C39" s="39"/>
      <c r="D39" s="62" t="s">
        <v>96</v>
      </c>
      <c r="E39" s="84" t="s">
        <v>134</v>
      </c>
      <c r="F39" s="63"/>
      <c r="G39" s="63"/>
      <c r="H39" s="63"/>
      <c r="I39" s="63"/>
      <c r="J39" s="63"/>
      <c r="K39" s="63"/>
      <c r="L39" s="5"/>
      <c r="M39" s="36">
        <f>M43+M40</f>
        <v>16834.4</v>
      </c>
      <c r="N39" s="36"/>
      <c r="O39" s="36">
        <f>O43+O40</f>
        <v>16834.4</v>
      </c>
      <c r="P39" s="36">
        <f>P43+P40</f>
        <v>14736.8</v>
      </c>
      <c r="Q39" s="36">
        <f>Q43+Q40</f>
        <v>16540.8</v>
      </c>
      <c r="T39" s="2"/>
    </row>
    <row r="40" spans="1:20" ht="91.5" customHeight="1" hidden="1">
      <c r="A40" s="4"/>
      <c r="B40" s="65"/>
      <c r="C40" s="39"/>
      <c r="D40" s="62"/>
      <c r="E40" s="33"/>
      <c r="F40" s="63"/>
      <c r="G40" s="63"/>
      <c r="H40" s="63"/>
      <c r="I40" s="63"/>
      <c r="J40" s="63"/>
      <c r="K40" s="63"/>
      <c r="L40" s="5"/>
      <c r="M40" s="36"/>
      <c r="N40" s="36"/>
      <c r="O40" s="36"/>
      <c r="P40" s="36"/>
      <c r="Q40" s="36"/>
      <c r="T40" s="2"/>
    </row>
    <row r="41" spans="1:20" ht="61.5" customHeight="1" hidden="1">
      <c r="A41" s="4"/>
      <c r="B41" s="65"/>
      <c r="C41" s="39"/>
      <c r="D41" s="62"/>
      <c r="E41" s="33"/>
      <c r="F41" s="63"/>
      <c r="G41" s="63"/>
      <c r="H41" s="63"/>
      <c r="I41" s="63"/>
      <c r="J41" s="63"/>
      <c r="K41" s="63"/>
      <c r="L41" s="5"/>
      <c r="M41" s="36"/>
      <c r="N41" s="36"/>
      <c r="O41" s="36"/>
      <c r="P41" s="36"/>
      <c r="Q41" s="36"/>
      <c r="T41" s="2"/>
    </row>
    <row r="42" spans="1:20" ht="61.5" customHeight="1" hidden="1">
      <c r="A42" s="4"/>
      <c r="B42" s="65"/>
      <c r="C42" s="39"/>
      <c r="D42" s="63"/>
      <c r="E42" s="31"/>
      <c r="F42" s="63"/>
      <c r="G42" s="63"/>
      <c r="H42" s="63"/>
      <c r="I42" s="63"/>
      <c r="J42" s="63"/>
      <c r="K42" s="63"/>
      <c r="L42" s="5"/>
      <c r="M42" s="32"/>
      <c r="N42" s="32"/>
      <c r="O42" s="32"/>
      <c r="P42" s="32"/>
      <c r="Q42" s="32"/>
      <c r="T42" s="2"/>
    </row>
    <row r="43" spans="1:20" ht="49.5" customHeight="1">
      <c r="A43" s="4"/>
      <c r="B43" s="37"/>
      <c r="C43" s="39"/>
      <c r="D43" s="62" t="s">
        <v>97</v>
      </c>
      <c r="E43" s="33" t="s">
        <v>50</v>
      </c>
      <c r="F43" s="63"/>
      <c r="G43" s="63"/>
      <c r="H43" s="63"/>
      <c r="I43" s="63"/>
      <c r="J43" s="63"/>
      <c r="K43" s="63"/>
      <c r="L43" s="5"/>
      <c r="M43" s="36">
        <f>M44+M48+M50</f>
        <v>16834.4</v>
      </c>
      <c r="N43" s="36"/>
      <c r="O43" s="36">
        <f>O44+O48+O50</f>
        <v>16834.4</v>
      </c>
      <c r="P43" s="36">
        <f>P44+P48+P50</f>
        <v>14736.8</v>
      </c>
      <c r="Q43" s="36">
        <f>Q44+Q48+Q50</f>
        <v>16540.8</v>
      </c>
      <c r="T43" s="2"/>
    </row>
    <row r="44" spans="1:20" ht="84" customHeight="1">
      <c r="A44" s="4"/>
      <c r="B44" s="37"/>
      <c r="C44" s="39"/>
      <c r="D44" s="81" t="s">
        <v>98</v>
      </c>
      <c r="E44" s="84" t="s">
        <v>136</v>
      </c>
      <c r="F44" s="63"/>
      <c r="G44" s="63"/>
      <c r="H44" s="63"/>
      <c r="I44" s="63"/>
      <c r="J44" s="63"/>
      <c r="K44" s="63"/>
      <c r="L44" s="5"/>
      <c r="M44" s="36">
        <f>M45+M46+M47</f>
        <v>50</v>
      </c>
      <c r="N44" s="36"/>
      <c r="O44" s="36">
        <f>O45+O46+O47</f>
        <v>50</v>
      </c>
      <c r="P44" s="36">
        <f>P45+P46+P47</f>
        <v>50</v>
      </c>
      <c r="Q44" s="36">
        <f>Q45+Q46+Q47</f>
        <v>50</v>
      </c>
      <c r="T44" s="2"/>
    </row>
    <row r="45" spans="1:20" ht="70.5" customHeight="1">
      <c r="A45" s="4"/>
      <c r="B45" s="37"/>
      <c r="C45" s="39" t="s">
        <v>25</v>
      </c>
      <c r="D45" s="82" t="s">
        <v>135</v>
      </c>
      <c r="E45" s="83" t="s">
        <v>137</v>
      </c>
      <c r="F45" s="63"/>
      <c r="G45" s="63"/>
      <c r="H45" s="63"/>
      <c r="I45" s="63"/>
      <c r="J45" s="63"/>
      <c r="K45" s="63"/>
      <c r="L45" s="5"/>
      <c r="M45" s="32">
        <v>50</v>
      </c>
      <c r="N45" s="5"/>
      <c r="O45" s="54">
        <v>50</v>
      </c>
      <c r="P45" s="54">
        <v>50</v>
      </c>
      <c r="Q45" s="54">
        <v>50</v>
      </c>
      <c r="T45" s="2"/>
    </row>
    <row r="46" spans="1:20" ht="70.5" customHeight="1" hidden="1">
      <c r="A46" s="4"/>
      <c r="B46" s="37"/>
      <c r="C46" s="39"/>
      <c r="D46" s="63"/>
      <c r="E46" s="31"/>
      <c r="F46" s="63"/>
      <c r="G46" s="63"/>
      <c r="H46" s="63"/>
      <c r="I46" s="63"/>
      <c r="J46" s="63"/>
      <c r="K46" s="63"/>
      <c r="L46" s="5"/>
      <c r="M46" s="32"/>
      <c r="N46" s="5"/>
      <c r="O46" s="54"/>
      <c r="P46" s="54"/>
      <c r="Q46" s="54"/>
      <c r="T46" s="2"/>
    </row>
    <row r="47" spans="1:20" ht="70.5" customHeight="1" hidden="1">
      <c r="A47" s="4"/>
      <c r="B47" s="37"/>
      <c r="C47" s="39"/>
      <c r="D47" s="63"/>
      <c r="E47" s="31"/>
      <c r="F47" s="63"/>
      <c r="G47" s="63"/>
      <c r="H47" s="63"/>
      <c r="I47" s="63"/>
      <c r="J47" s="63"/>
      <c r="K47" s="63"/>
      <c r="L47" s="5"/>
      <c r="M47" s="32"/>
      <c r="N47" s="5"/>
      <c r="O47" s="32"/>
      <c r="P47" s="32"/>
      <c r="Q47" s="32"/>
      <c r="T47" s="2"/>
    </row>
    <row r="48" spans="1:20" ht="85.5" customHeight="1">
      <c r="A48" s="4"/>
      <c r="B48" s="37"/>
      <c r="C48" s="39"/>
      <c r="D48" s="62" t="s">
        <v>138</v>
      </c>
      <c r="E48" s="62" t="s">
        <v>52</v>
      </c>
      <c r="F48" s="63"/>
      <c r="G48" s="63"/>
      <c r="H48" s="63"/>
      <c r="I48" s="63"/>
      <c r="J48" s="63"/>
      <c r="K48" s="63"/>
      <c r="L48" s="5"/>
      <c r="M48" s="36">
        <f>M49</f>
        <v>150</v>
      </c>
      <c r="N48" s="36"/>
      <c r="O48" s="36">
        <f>O49</f>
        <v>150</v>
      </c>
      <c r="P48" s="36">
        <f>P49</f>
        <v>150</v>
      </c>
      <c r="Q48" s="36">
        <f>Q49</f>
        <v>150</v>
      </c>
      <c r="T48" s="2"/>
    </row>
    <row r="49" spans="1:20" ht="42" customHeight="1">
      <c r="A49" s="4"/>
      <c r="B49" s="37"/>
      <c r="C49" s="39" t="s">
        <v>25</v>
      </c>
      <c r="D49" s="82" t="s">
        <v>139</v>
      </c>
      <c r="E49" s="83" t="s">
        <v>140</v>
      </c>
      <c r="F49" s="63"/>
      <c r="G49" s="63"/>
      <c r="H49" s="63"/>
      <c r="I49" s="63"/>
      <c r="J49" s="63"/>
      <c r="K49" s="63"/>
      <c r="L49" s="5"/>
      <c r="M49" s="54">
        <v>150</v>
      </c>
      <c r="N49" s="5"/>
      <c r="O49" s="54">
        <v>150</v>
      </c>
      <c r="P49" s="54">
        <v>150</v>
      </c>
      <c r="Q49" s="54">
        <v>150</v>
      </c>
      <c r="T49" s="2"/>
    </row>
    <row r="50" spans="1:20" ht="63" customHeight="1">
      <c r="A50" s="4"/>
      <c r="B50" s="37"/>
      <c r="C50" s="39"/>
      <c r="D50" s="81" t="s">
        <v>141</v>
      </c>
      <c r="E50" s="84" t="s">
        <v>119</v>
      </c>
      <c r="F50" s="63"/>
      <c r="G50" s="63"/>
      <c r="H50" s="63"/>
      <c r="I50" s="63"/>
      <c r="J50" s="63"/>
      <c r="K50" s="63"/>
      <c r="L50" s="5"/>
      <c r="M50" s="87">
        <f>M51</f>
        <v>16634.4</v>
      </c>
      <c r="N50" s="6"/>
      <c r="O50" s="87">
        <f>O51</f>
        <v>16634.4</v>
      </c>
      <c r="P50" s="87">
        <f>P51</f>
        <v>14536.8</v>
      </c>
      <c r="Q50" s="87">
        <f>Q51</f>
        <v>16340.8</v>
      </c>
      <c r="T50" s="2"/>
    </row>
    <row r="51" spans="1:20" ht="73.5" customHeight="1">
      <c r="A51" s="4"/>
      <c r="B51" s="37"/>
      <c r="C51" s="39"/>
      <c r="D51" s="82" t="s">
        <v>142</v>
      </c>
      <c r="E51" s="83" t="s">
        <v>110</v>
      </c>
      <c r="F51" s="63"/>
      <c r="G51" s="63"/>
      <c r="H51" s="63"/>
      <c r="I51" s="63"/>
      <c r="J51" s="63"/>
      <c r="K51" s="63"/>
      <c r="L51" s="5"/>
      <c r="M51" s="54">
        <f>M52</f>
        <v>16634.4</v>
      </c>
      <c r="N51" s="5"/>
      <c r="O51" s="54">
        <f>O52</f>
        <v>16634.4</v>
      </c>
      <c r="P51" s="54">
        <f>P52</f>
        <v>14536.8</v>
      </c>
      <c r="Q51" s="54">
        <f>Q52</f>
        <v>16340.8</v>
      </c>
      <c r="T51" s="2"/>
    </row>
    <row r="52" spans="1:20" ht="142.5" customHeight="1">
      <c r="A52" s="4"/>
      <c r="B52" s="37"/>
      <c r="C52" s="39" t="s">
        <v>23</v>
      </c>
      <c r="D52" s="82" t="s">
        <v>142</v>
      </c>
      <c r="E52" s="83" t="s">
        <v>143</v>
      </c>
      <c r="F52" s="63"/>
      <c r="G52" s="63"/>
      <c r="H52" s="63"/>
      <c r="I52" s="63"/>
      <c r="J52" s="63"/>
      <c r="K52" s="63"/>
      <c r="L52" s="5"/>
      <c r="M52" s="54">
        <v>16634.4</v>
      </c>
      <c r="N52" s="5"/>
      <c r="O52" s="54">
        <v>16634.4</v>
      </c>
      <c r="P52" s="54">
        <v>14536.8</v>
      </c>
      <c r="Q52" s="54">
        <v>16340.8</v>
      </c>
      <c r="T52" s="2"/>
    </row>
    <row r="53" spans="1:20" ht="103.5" customHeight="1">
      <c r="A53" s="4"/>
      <c r="B53" s="65" t="s">
        <v>182</v>
      </c>
      <c r="C53" s="39"/>
      <c r="D53" s="81" t="s">
        <v>144</v>
      </c>
      <c r="E53" s="84" t="s">
        <v>148</v>
      </c>
      <c r="F53" s="63"/>
      <c r="G53" s="63"/>
      <c r="H53" s="63"/>
      <c r="I53" s="63"/>
      <c r="J53" s="63"/>
      <c r="K53" s="63"/>
      <c r="L53" s="5"/>
      <c r="M53" s="87">
        <f>M54</f>
        <v>4860.1</v>
      </c>
      <c r="N53" s="6"/>
      <c r="O53" s="87">
        <f>O54</f>
        <v>4860.1</v>
      </c>
      <c r="P53" s="87">
        <f>P54</f>
        <v>3877.2000000000003</v>
      </c>
      <c r="Q53" s="87">
        <f>Q54</f>
        <v>4988.000000000001</v>
      </c>
      <c r="T53" s="2"/>
    </row>
    <row r="54" spans="1:20" ht="42" customHeight="1">
      <c r="A54" s="4"/>
      <c r="B54" s="37"/>
      <c r="C54" s="39"/>
      <c r="D54" s="81" t="s">
        <v>145</v>
      </c>
      <c r="E54" s="84" t="s">
        <v>115</v>
      </c>
      <c r="F54" s="63"/>
      <c r="G54" s="63"/>
      <c r="H54" s="63"/>
      <c r="I54" s="63"/>
      <c r="J54" s="63"/>
      <c r="K54" s="63"/>
      <c r="L54" s="5"/>
      <c r="M54" s="87">
        <f>M55</f>
        <v>4860.1</v>
      </c>
      <c r="N54" s="6"/>
      <c r="O54" s="87">
        <f>O55</f>
        <v>4860.1</v>
      </c>
      <c r="P54" s="87">
        <f>P55</f>
        <v>3877.2000000000003</v>
      </c>
      <c r="Q54" s="87">
        <f>Q55</f>
        <v>4988.000000000001</v>
      </c>
      <c r="T54" s="2"/>
    </row>
    <row r="55" spans="1:20" ht="72" customHeight="1">
      <c r="A55" s="4"/>
      <c r="B55" s="37"/>
      <c r="C55" s="39"/>
      <c r="D55" s="81" t="s">
        <v>146</v>
      </c>
      <c r="E55" s="84" t="s">
        <v>149</v>
      </c>
      <c r="F55" s="63"/>
      <c r="G55" s="63"/>
      <c r="H55" s="63"/>
      <c r="I55" s="63"/>
      <c r="J55" s="63"/>
      <c r="K55" s="63"/>
      <c r="L55" s="5"/>
      <c r="M55" s="87">
        <f>M56+M57+M58+M59+M60</f>
        <v>4860.1</v>
      </c>
      <c r="N55" s="6"/>
      <c r="O55" s="87">
        <f>O56+O57+O58+O59+O60</f>
        <v>4860.1</v>
      </c>
      <c r="P55" s="87">
        <f>P56+P57+P58+P59+P60</f>
        <v>3877.2000000000003</v>
      </c>
      <c r="Q55" s="87">
        <f>Q56+Q57+Q58+Q59+Q60</f>
        <v>4988.000000000001</v>
      </c>
      <c r="T55" s="2"/>
    </row>
    <row r="56" spans="1:20" ht="42" customHeight="1">
      <c r="A56" s="4"/>
      <c r="B56" s="37"/>
      <c r="C56" s="39" t="s">
        <v>19</v>
      </c>
      <c r="D56" s="82" t="s">
        <v>147</v>
      </c>
      <c r="E56" s="83" t="s">
        <v>110</v>
      </c>
      <c r="F56" s="63"/>
      <c r="G56" s="63"/>
      <c r="H56" s="63"/>
      <c r="I56" s="63"/>
      <c r="J56" s="63"/>
      <c r="K56" s="63"/>
      <c r="L56" s="5"/>
      <c r="M56" s="54">
        <v>2062.6</v>
      </c>
      <c r="N56" s="5"/>
      <c r="O56" s="54">
        <v>2062.6</v>
      </c>
      <c r="P56" s="54">
        <v>1906</v>
      </c>
      <c r="Q56" s="54">
        <v>2657.3</v>
      </c>
      <c r="T56" s="2"/>
    </row>
    <row r="57" spans="1:20" ht="42" customHeight="1">
      <c r="A57" s="4"/>
      <c r="B57" s="37"/>
      <c r="C57" s="39" t="s">
        <v>22</v>
      </c>
      <c r="D57" s="82" t="s">
        <v>147</v>
      </c>
      <c r="E57" s="83" t="s">
        <v>110</v>
      </c>
      <c r="F57" s="63"/>
      <c r="G57" s="63"/>
      <c r="H57" s="63"/>
      <c r="I57" s="63"/>
      <c r="J57" s="63"/>
      <c r="K57" s="63"/>
      <c r="L57" s="5"/>
      <c r="M57" s="54">
        <v>1968.2</v>
      </c>
      <c r="N57" s="5"/>
      <c r="O57" s="54">
        <v>1968.2</v>
      </c>
      <c r="P57" s="54">
        <v>1141.9</v>
      </c>
      <c r="Q57" s="54">
        <v>1501.4</v>
      </c>
      <c r="T57" s="2"/>
    </row>
    <row r="58" spans="1:20" ht="42" customHeight="1">
      <c r="A58" s="4"/>
      <c r="B58" s="37"/>
      <c r="C58" s="39" t="s">
        <v>19</v>
      </c>
      <c r="D58" s="82" t="s">
        <v>150</v>
      </c>
      <c r="E58" s="83" t="s">
        <v>151</v>
      </c>
      <c r="F58" s="63"/>
      <c r="G58" s="63"/>
      <c r="H58" s="63"/>
      <c r="I58" s="63"/>
      <c r="J58" s="63"/>
      <c r="K58" s="63"/>
      <c r="L58" s="5"/>
      <c r="M58" s="54">
        <v>376.5</v>
      </c>
      <c r="N58" s="5"/>
      <c r="O58" s="54">
        <v>376.5</v>
      </c>
      <c r="P58" s="54">
        <v>376.5</v>
      </c>
      <c r="Q58" s="54">
        <v>376.5</v>
      </c>
      <c r="T58" s="2"/>
    </row>
    <row r="59" spans="1:20" ht="42" customHeight="1">
      <c r="A59" s="4"/>
      <c r="B59" s="37"/>
      <c r="C59" s="39" t="s">
        <v>21</v>
      </c>
      <c r="D59" s="82" t="s">
        <v>150</v>
      </c>
      <c r="E59" s="83" t="s">
        <v>151</v>
      </c>
      <c r="F59" s="63"/>
      <c r="G59" s="63"/>
      <c r="H59" s="63"/>
      <c r="I59" s="63"/>
      <c r="J59" s="63"/>
      <c r="K59" s="63"/>
      <c r="L59" s="5"/>
      <c r="M59" s="54">
        <v>152.8</v>
      </c>
      <c r="N59" s="5"/>
      <c r="O59" s="54">
        <v>152.8</v>
      </c>
      <c r="P59" s="54">
        <v>152.8</v>
      </c>
      <c r="Q59" s="54">
        <v>152.8</v>
      </c>
      <c r="T59" s="2"/>
    </row>
    <row r="60" spans="1:20" ht="99" customHeight="1">
      <c r="A60" s="4"/>
      <c r="B60" s="37"/>
      <c r="C60" s="39" t="s">
        <v>21</v>
      </c>
      <c r="D60" s="82" t="s">
        <v>152</v>
      </c>
      <c r="E60" s="83" t="s">
        <v>153</v>
      </c>
      <c r="F60" s="63"/>
      <c r="G60" s="63"/>
      <c r="H60" s="63"/>
      <c r="I60" s="63"/>
      <c r="J60" s="63"/>
      <c r="K60" s="63"/>
      <c r="L60" s="5"/>
      <c r="M60" s="54">
        <v>300</v>
      </c>
      <c r="N60" s="5"/>
      <c r="O60" s="54">
        <v>300</v>
      </c>
      <c r="P60" s="54">
        <v>300</v>
      </c>
      <c r="Q60" s="54">
        <v>300</v>
      </c>
      <c r="T60" s="2"/>
    </row>
    <row r="61" spans="1:20" ht="123" customHeight="1">
      <c r="A61" s="4"/>
      <c r="B61" s="65" t="s">
        <v>183</v>
      </c>
      <c r="C61" s="39"/>
      <c r="D61" s="81" t="s">
        <v>154</v>
      </c>
      <c r="E61" s="84" t="s">
        <v>158</v>
      </c>
      <c r="F61" s="63"/>
      <c r="G61" s="63"/>
      <c r="H61" s="63"/>
      <c r="I61" s="63"/>
      <c r="J61" s="63"/>
      <c r="K61" s="63"/>
      <c r="L61" s="5"/>
      <c r="M61" s="87">
        <f>M62</f>
        <v>134.2</v>
      </c>
      <c r="N61" s="6"/>
      <c r="O61" s="87">
        <f>O62</f>
        <v>134.2</v>
      </c>
      <c r="P61" s="87">
        <f aca="true" t="shared" si="2" ref="P61:Q63">P62</f>
        <v>134.2</v>
      </c>
      <c r="Q61" s="87">
        <f t="shared" si="2"/>
        <v>134.2</v>
      </c>
      <c r="T61" s="2"/>
    </row>
    <row r="62" spans="1:20" ht="42" customHeight="1">
      <c r="A62" s="4"/>
      <c r="B62" s="37"/>
      <c r="C62" s="39"/>
      <c r="D62" s="81" t="s">
        <v>155</v>
      </c>
      <c r="E62" s="84" t="s">
        <v>115</v>
      </c>
      <c r="F62" s="63"/>
      <c r="G62" s="63"/>
      <c r="H62" s="63"/>
      <c r="I62" s="63"/>
      <c r="J62" s="63"/>
      <c r="K62" s="63"/>
      <c r="L62" s="5"/>
      <c r="M62" s="87">
        <f>M63</f>
        <v>134.2</v>
      </c>
      <c r="N62" s="6"/>
      <c r="O62" s="87">
        <f>O63</f>
        <v>134.2</v>
      </c>
      <c r="P62" s="87">
        <f t="shared" si="2"/>
        <v>134.2</v>
      </c>
      <c r="Q62" s="87">
        <f t="shared" si="2"/>
        <v>134.2</v>
      </c>
      <c r="T62" s="2"/>
    </row>
    <row r="63" spans="1:20" ht="123" customHeight="1">
      <c r="A63" s="4"/>
      <c r="B63" s="37"/>
      <c r="C63" s="39"/>
      <c r="D63" s="81" t="s">
        <v>156</v>
      </c>
      <c r="E63" s="84" t="s">
        <v>159</v>
      </c>
      <c r="F63" s="63"/>
      <c r="G63" s="63"/>
      <c r="H63" s="63"/>
      <c r="I63" s="63"/>
      <c r="J63" s="63"/>
      <c r="K63" s="63"/>
      <c r="L63" s="5"/>
      <c r="M63" s="87">
        <f>M64</f>
        <v>134.2</v>
      </c>
      <c r="N63" s="6"/>
      <c r="O63" s="87">
        <f>O64</f>
        <v>134.2</v>
      </c>
      <c r="P63" s="87">
        <f t="shared" si="2"/>
        <v>134.2</v>
      </c>
      <c r="Q63" s="87">
        <f t="shared" si="2"/>
        <v>134.2</v>
      </c>
      <c r="T63" s="2"/>
    </row>
    <row r="64" spans="1:20" ht="84" customHeight="1">
      <c r="A64" s="4"/>
      <c r="B64" s="37"/>
      <c r="C64" s="39" t="s">
        <v>47</v>
      </c>
      <c r="D64" s="82" t="s">
        <v>157</v>
      </c>
      <c r="E64" s="83" t="s">
        <v>160</v>
      </c>
      <c r="F64" s="63"/>
      <c r="G64" s="63"/>
      <c r="H64" s="63"/>
      <c r="I64" s="63"/>
      <c r="J64" s="63"/>
      <c r="K64" s="63"/>
      <c r="L64" s="5"/>
      <c r="M64" s="54">
        <v>134.2</v>
      </c>
      <c r="N64" s="5"/>
      <c r="O64" s="54">
        <v>134.2</v>
      </c>
      <c r="P64" s="54">
        <v>134.2</v>
      </c>
      <c r="Q64" s="54">
        <v>134.2</v>
      </c>
      <c r="T64" s="2"/>
    </row>
    <row r="65" spans="1:20" ht="118.5" customHeight="1">
      <c r="A65" s="4"/>
      <c r="B65" s="65" t="s">
        <v>184</v>
      </c>
      <c r="C65" s="39"/>
      <c r="D65" s="81" t="s">
        <v>161</v>
      </c>
      <c r="E65" s="84" t="s">
        <v>165</v>
      </c>
      <c r="F65" s="63"/>
      <c r="G65" s="63"/>
      <c r="H65" s="63"/>
      <c r="I65" s="63"/>
      <c r="J65" s="63"/>
      <c r="K65" s="63"/>
      <c r="L65" s="5"/>
      <c r="M65" s="87">
        <f>M66</f>
        <v>501</v>
      </c>
      <c r="N65" s="6"/>
      <c r="O65" s="87">
        <f>O66</f>
        <v>501</v>
      </c>
      <c r="P65" s="87">
        <f>P66</f>
        <v>500</v>
      </c>
      <c r="Q65" s="87">
        <f>Q66</f>
        <v>500</v>
      </c>
      <c r="T65" s="2"/>
    </row>
    <row r="66" spans="1:20" ht="54" customHeight="1">
      <c r="A66" s="4"/>
      <c r="B66" s="37"/>
      <c r="C66" s="39"/>
      <c r="D66" s="81" t="s">
        <v>162</v>
      </c>
      <c r="E66" s="84" t="s">
        <v>115</v>
      </c>
      <c r="F66" s="63"/>
      <c r="G66" s="63"/>
      <c r="H66" s="63"/>
      <c r="I66" s="63"/>
      <c r="J66" s="63"/>
      <c r="K66" s="63"/>
      <c r="L66" s="5"/>
      <c r="M66" s="87">
        <f>M67</f>
        <v>501</v>
      </c>
      <c r="N66" s="6"/>
      <c r="O66" s="87">
        <f>O67</f>
        <v>501</v>
      </c>
      <c r="P66" s="87">
        <f>P67</f>
        <v>500</v>
      </c>
      <c r="Q66" s="87">
        <f>Q67</f>
        <v>500</v>
      </c>
      <c r="T66" s="2"/>
    </row>
    <row r="67" spans="1:20" ht="97.5" customHeight="1">
      <c r="A67" s="4"/>
      <c r="B67" s="37"/>
      <c r="C67" s="39"/>
      <c r="D67" s="81" t="s">
        <v>163</v>
      </c>
      <c r="E67" s="84" t="s">
        <v>166</v>
      </c>
      <c r="F67" s="63"/>
      <c r="G67" s="63"/>
      <c r="H67" s="63"/>
      <c r="I67" s="63"/>
      <c r="J67" s="63"/>
      <c r="K67" s="63"/>
      <c r="L67" s="5"/>
      <c r="M67" s="87">
        <f>M68+M69</f>
        <v>501</v>
      </c>
      <c r="N67" s="6"/>
      <c r="O67" s="87">
        <f>O68+O69</f>
        <v>501</v>
      </c>
      <c r="P67" s="87">
        <f>P68+P69</f>
        <v>500</v>
      </c>
      <c r="Q67" s="87">
        <f>Q68+Q69</f>
        <v>500</v>
      </c>
      <c r="T67" s="2"/>
    </row>
    <row r="68" spans="1:20" ht="69" customHeight="1">
      <c r="A68" s="4"/>
      <c r="B68" s="37"/>
      <c r="C68" s="39" t="s">
        <v>169</v>
      </c>
      <c r="D68" s="82" t="s">
        <v>164</v>
      </c>
      <c r="E68" s="83" t="s">
        <v>110</v>
      </c>
      <c r="F68" s="63"/>
      <c r="G68" s="63"/>
      <c r="H68" s="63"/>
      <c r="I68" s="63"/>
      <c r="J68" s="63"/>
      <c r="K68" s="63"/>
      <c r="L68" s="5"/>
      <c r="M68" s="54">
        <v>500</v>
      </c>
      <c r="N68" s="5"/>
      <c r="O68" s="54">
        <v>500</v>
      </c>
      <c r="P68" s="54">
        <v>500</v>
      </c>
      <c r="Q68" s="54">
        <v>500</v>
      </c>
      <c r="T68" s="2"/>
    </row>
    <row r="69" spans="1:20" ht="69" customHeight="1">
      <c r="A69" s="4"/>
      <c r="B69" s="37"/>
      <c r="C69" s="39" t="s">
        <v>169</v>
      </c>
      <c r="D69" s="82" t="s">
        <v>167</v>
      </c>
      <c r="E69" s="83" t="s">
        <v>168</v>
      </c>
      <c r="F69" s="63"/>
      <c r="G69" s="63"/>
      <c r="H69" s="63"/>
      <c r="I69" s="63"/>
      <c r="J69" s="63"/>
      <c r="K69" s="63"/>
      <c r="L69" s="5"/>
      <c r="M69" s="54">
        <v>1</v>
      </c>
      <c r="N69" s="5"/>
      <c r="O69" s="54">
        <v>1</v>
      </c>
      <c r="P69" s="54">
        <v>0</v>
      </c>
      <c r="Q69" s="54">
        <v>0</v>
      </c>
      <c r="T69" s="2"/>
    </row>
    <row r="70" spans="1:20" ht="48.75" customHeight="1">
      <c r="A70" s="4"/>
      <c r="B70" s="70" t="s">
        <v>49</v>
      </c>
      <c r="C70" s="70"/>
      <c r="D70" s="70"/>
      <c r="E70" s="70"/>
      <c r="F70" s="44"/>
      <c r="G70" s="44"/>
      <c r="H70" s="44"/>
      <c r="I70" s="44"/>
      <c r="J70" s="44"/>
      <c r="K70" s="44"/>
      <c r="L70" s="44"/>
      <c r="M70" s="6">
        <f>M71+M81+M84</f>
        <v>46269.5</v>
      </c>
      <c r="N70" s="6">
        <f>N71</f>
        <v>979.8000000000001</v>
      </c>
      <c r="O70" s="6">
        <f>O71+O84</f>
        <v>47249.299999999996</v>
      </c>
      <c r="P70" s="6">
        <f>P71+P84</f>
        <v>47235.59999999999</v>
      </c>
      <c r="Q70" s="6">
        <f>Q71+Q84</f>
        <v>45914.2</v>
      </c>
      <c r="R70" s="6">
        <f>R71+R81</f>
        <v>0</v>
      </c>
      <c r="S70" s="6">
        <f>S71+S81</f>
        <v>0</v>
      </c>
      <c r="T70" s="6">
        <f>T71+T81</f>
        <v>9382.9</v>
      </c>
    </row>
    <row r="71" spans="1:20" s="9" customFormat="1" ht="72.75" customHeight="1">
      <c r="A71" s="8"/>
      <c r="B71" s="45"/>
      <c r="C71" s="45"/>
      <c r="D71" s="65" t="s">
        <v>45</v>
      </c>
      <c r="E71" s="68" t="s">
        <v>48</v>
      </c>
      <c r="F71" s="68"/>
      <c r="G71" s="68"/>
      <c r="H71" s="68"/>
      <c r="I71" s="68"/>
      <c r="J71" s="68"/>
      <c r="K71" s="68"/>
      <c r="L71" s="46"/>
      <c r="M71" s="46">
        <f>M72</f>
        <v>36316.1</v>
      </c>
      <c r="N71" s="46">
        <f>N72</f>
        <v>979.8000000000001</v>
      </c>
      <c r="O71" s="46">
        <f>O72</f>
        <v>37295.899999999994</v>
      </c>
      <c r="P71" s="46">
        <f>P72</f>
        <v>37348.99999999999</v>
      </c>
      <c r="Q71" s="46">
        <f>Q72</f>
        <v>36674.2</v>
      </c>
      <c r="T71" s="10">
        <v>9382.9</v>
      </c>
    </row>
    <row r="72" spans="1:20" ht="64.5" customHeight="1">
      <c r="A72" s="34"/>
      <c r="B72" s="37"/>
      <c r="C72" s="39"/>
      <c r="D72" s="62" t="s">
        <v>70</v>
      </c>
      <c r="E72" s="33" t="s">
        <v>83</v>
      </c>
      <c r="F72" s="47"/>
      <c r="G72" s="47"/>
      <c r="H72" s="47"/>
      <c r="I72" s="47">
        <v>13665.8</v>
      </c>
      <c r="J72" s="47"/>
      <c r="K72" s="47"/>
      <c r="L72" s="6"/>
      <c r="M72" s="6">
        <f>M73+M77+M75</f>
        <v>36316.1</v>
      </c>
      <c r="N72" s="6">
        <f>N77</f>
        <v>979.8000000000001</v>
      </c>
      <c r="O72" s="6">
        <f>O73+O77+O75</f>
        <v>37295.899999999994</v>
      </c>
      <c r="P72" s="6">
        <f>P73+P77+P75</f>
        <v>37348.99999999999</v>
      </c>
      <c r="Q72" s="6">
        <f>Q73+Q77+Q75</f>
        <v>36674.2</v>
      </c>
      <c r="R72" s="13">
        <f>O72-9382.9</f>
        <v>27912.999999999993</v>
      </c>
      <c r="S72" s="14" t="s">
        <v>8</v>
      </c>
      <c r="T72" s="15">
        <f>T71-O71</f>
        <v>-27912.999999999993</v>
      </c>
    </row>
    <row r="73" spans="1:20" ht="55.5" customHeight="1">
      <c r="A73" s="34"/>
      <c r="B73" s="37"/>
      <c r="C73" s="39"/>
      <c r="D73" s="62" t="s">
        <v>71</v>
      </c>
      <c r="E73" s="33" t="s">
        <v>170</v>
      </c>
      <c r="F73" s="47"/>
      <c r="G73" s="47"/>
      <c r="H73" s="47"/>
      <c r="I73" s="47"/>
      <c r="J73" s="47"/>
      <c r="K73" s="47"/>
      <c r="L73" s="6"/>
      <c r="M73" s="6">
        <f>M74</f>
        <v>1712.2</v>
      </c>
      <c r="N73" s="6"/>
      <c r="O73" s="6">
        <f>O74</f>
        <v>1712.2</v>
      </c>
      <c r="P73" s="6">
        <f>P74</f>
        <v>1701.7</v>
      </c>
      <c r="Q73" s="6">
        <f>Q74</f>
        <v>1701.7</v>
      </c>
      <c r="R73" s="13">
        <f>P72-9808.5</f>
        <v>27540.499999999993</v>
      </c>
      <c r="S73" s="14" t="s">
        <v>8</v>
      </c>
      <c r="T73" s="2"/>
    </row>
    <row r="74" spans="1:20" ht="54" customHeight="1">
      <c r="A74" s="34"/>
      <c r="B74" s="37"/>
      <c r="C74" s="39" t="s">
        <v>173</v>
      </c>
      <c r="D74" s="63" t="s">
        <v>72</v>
      </c>
      <c r="E74" s="31" t="s">
        <v>12</v>
      </c>
      <c r="F74" s="48"/>
      <c r="G74" s="48"/>
      <c r="H74" s="48"/>
      <c r="I74" s="48"/>
      <c r="J74" s="48"/>
      <c r="K74" s="48"/>
      <c r="L74" s="5"/>
      <c r="M74" s="54">
        <v>1712.2</v>
      </c>
      <c r="N74" s="5"/>
      <c r="O74" s="54">
        <v>1712.2</v>
      </c>
      <c r="P74" s="54">
        <v>1701.7</v>
      </c>
      <c r="Q74" s="54">
        <v>1701.7</v>
      </c>
      <c r="R74" s="16"/>
      <c r="S74" s="17"/>
      <c r="T74" s="2"/>
    </row>
    <row r="75" spans="1:20" ht="54" customHeight="1">
      <c r="A75" s="64"/>
      <c r="B75" s="37"/>
      <c r="C75" s="39"/>
      <c r="D75" s="81" t="s">
        <v>171</v>
      </c>
      <c r="E75" s="84" t="s">
        <v>84</v>
      </c>
      <c r="F75" s="48"/>
      <c r="G75" s="48"/>
      <c r="H75" s="48"/>
      <c r="I75" s="48"/>
      <c r="J75" s="48"/>
      <c r="K75" s="48"/>
      <c r="L75" s="5"/>
      <c r="M75" s="87">
        <f>M76</f>
        <v>1891.9</v>
      </c>
      <c r="N75" s="6"/>
      <c r="O75" s="87">
        <f>O76</f>
        <v>1891.9</v>
      </c>
      <c r="P75" s="87">
        <f>P76</f>
        <v>1887.9</v>
      </c>
      <c r="Q75" s="87">
        <f>Q76</f>
        <v>1887.9</v>
      </c>
      <c r="R75" s="16"/>
      <c r="S75" s="17"/>
      <c r="T75" s="2"/>
    </row>
    <row r="76" spans="1:20" ht="54" customHeight="1">
      <c r="A76" s="64"/>
      <c r="B76" s="37"/>
      <c r="C76" s="39" t="s">
        <v>17</v>
      </c>
      <c r="D76" s="82" t="s">
        <v>172</v>
      </c>
      <c r="E76" s="83" t="s">
        <v>12</v>
      </c>
      <c r="F76" s="48"/>
      <c r="G76" s="48"/>
      <c r="H76" s="48"/>
      <c r="I76" s="48"/>
      <c r="J76" s="48"/>
      <c r="K76" s="48"/>
      <c r="L76" s="5"/>
      <c r="M76" s="54">
        <v>1891.9</v>
      </c>
      <c r="N76" s="5"/>
      <c r="O76" s="54">
        <v>1891.9</v>
      </c>
      <c r="P76" s="54">
        <v>1887.9</v>
      </c>
      <c r="Q76" s="54">
        <v>1887.9</v>
      </c>
      <c r="R76" s="16"/>
      <c r="S76" s="17"/>
      <c r="T76" s="2"/>
    </row>
    <row r="77" spans="1:20" ht="70.5" customHeight="1">
      <c r="A77" s="34"/>
      <c r="B77" s="37"/>
      <c r="C77" s="39"/>
      <c r="D77" s="62" t="s">
        <v>174</v>
      </c>
      <c r="E77" s="33" t="s">
        <v>85</v>
      </c>
      <c r="F77" s="47"/>
      <c r="G77" s="47"/>
      <c r="H77" s="47"/>
      <c r="I77" s="47"/>
      <c r="J77" s="47"/>
      <c r="K77" s="47"/>
      <c r="L77" s="6"/>
      <c r="M77" s="6">
        <f>M78</f>
        <v>32712</v>
      </c>
      <c r="N77" s="6">
        <f>N79+N80+N81+N82+N83</f>
        <v>979.8000000000001</v>
      </c>
      <c r="O77" s="6">
        <f>O78+O79+O80+O81+O82+O83</f>
        <v>33691.799999999996</v>
      </c>
      <c r="P77" s="6">
        <f>P78+P79+P80+P81+P82+P83</f>
        <v>33759.399999999994</v>
      </c>
      <c r="Q77" s="6">
        <f>Q78+Q79+Q80+Q81+Q82+Q83</f>
        <v>33084.6</v>
      </c>
      <c r="R77" s="16"/>
      <c r="S77" s="17"/>
      <c r="T77" s="2"/>
    </row>
    <row r="78" spans="1:20" ht="63.75" customHeight="1">
      <c r="A78" s="34"/>
      <c r="B78" s="37"/>
      <c r="C78" s="39"/>
      <c r="D78" s="63" t="s">
        <v>175</v>
      </c>
      <c r="E78" s="31" t="s">
        <v>12</v>
      </c>
      <c r="F78" s="48"/>
      <c r="G78" s="48"/>
      <c r="H78" s="48"/>
      <c r="I78" s="48"/>
      <c r="J78" s="48"/>
      <c r="K78" s="48"/>
      <c r="L78" s="5"/>
      <c r="M78" s="54">
        <v>32712</v>
      </c>
      <c r="N78" s="5"/>
      <c r="O78" s="54">
        <v>32712</v>
      </c>
      <c r="P78" s="54">
        <v>32726.5</v>
      </c>
      <c r="Q78" s="54">
        <v>33084.6</v>
      </c>
      <c r="R78" s="16"/>
      <c r="S78" s="17"/>
      <c r="T78" s="2"/>
    </row>
    <row r="79" spans="1:20" ht="67.5" customHeight="1">
      <c r="A79" s="4" t="s">
        <v>5</v>
      </c>
      <c r="B79" s="37"/>
      <c r="C79" s="39" t="s">
        <v>17</v>
      </c>
      <c r="D79" s="63" t="s">
        <v>73</v>
      </c>
      <c r="E79" s="41" t="s">
        <v>34</v>
      </c>
      <c r="F79" s="40"/>
      <c r="G79" s="40"/>
      <c r="H79" s="40"/>
      <c r="I79" s="40">
        <f>1417.56+343.9+430+82378.1+24501.14+1500+6382.56+4656.8</f>
        <v>121610.06000000001</v>
      </c>
      <c r="J79" s="40"/>
      <c r="K79" s="40"/>
      <c r="L79" s="5"/>
      <c r="M79" s="49"/>
      <c r="N79" s="54">
        <v>913.6</v>
      </c>
      <c r="O79" s="54">
        <v>913.6</v>
      </c>
      <c r="P79" s="54">
        <v>966.7</v>
      </c>
      <c r="Q79" s="54">
        <v>0</v>
      </c>
      <c r="R79" s="18">
        <v>118530.39</v>
      </c>
      <c r="T79" s="19" t="e">
        <f>#REF!-#REF!</f>
        <v>#REF!</v>
      </c>
    </row>
    <row r="80" spans="1:20" ht="72.75" customHeight="1" hidden="1">
      <c r="A80" s="4" t="s">
        <v>5</v>
      </c>
      <c r="B80" s="37"/>
      <c r="C80" s="39" t="s">
        <v>99</v>
      </c>
      <c r="D80" s="63" t="s">
        <v>74</v>
      </c>
      <c r="E80" s="41" t="s">
        <v>33</v>
      </c>
      <c r="F80" s="40"/>
      <c r="G80" s="40"/>
      <c r="H80" s="40"/>
      <c r="I80" s="40">
        <f>131.29+867.19</f>
        <v>998.48</v>
      </c>
      <c r="J80" s="40"/>
      <c r="K80" s="40"/>
      <c r="L80" s="5"/>
      <c r="M80" s="49"/>
      <c r="N80" s="32">
        <v>0</v>
      </c>
      <c r="O80" s="54">
        <v>0</v>
      </c>
      <c r="P80" s="54">
        <v>0</v>
      </c>
      <c r="Q80" s="54">
        <v>0</v>
      </c>
      <c r="R80" s="20">
        <f>76298.6+21971.71+1976+767.7+388.59+234.97+372+4.5+2441.7+489.5+2975.9+239.6+100+728+904+450+3007+1624+3129.1+15</f>
        <v>118117.87</v>
      </c>
      <c r="T80" s="2"/>
    </row>
    <row r="81" spans="1:20" ht="91.5" customHeight="1">
      <c r="A81" s="4"/>
      <c r="B81" s="65"/>
      <c r="C81" s="39" t="s">
        <v>17</v>
      </c>
      <c r="D81" s="63" t="s">
        <v>75</v>
      </c>
      <c r="E81" s="67" t="s">
        <v>35</v>
      </c>
      <c r="F81" s="67"/>
      <c r="G81" s="67"/>
      <c r="H81" s="67"/>
      <c r="I81" s="67"/>
      <c r="J81" s="67"/>
      <c r="K81" s="67"/>
      <c r="L81" s="5"/>
      <c r="M81" s="50"/>
      <c r="N81" s="32">
        <v>66.2</v>
      </c>
      <c r="O81" s="54">
        <v>66.2</v>
      </c>
      <c r="P81" s="54">
        <v>66.2</v>
      </c>
      <c r="Q81" s="54">
        <v>0</v>
      </c>
      <c r="R81" s="7"/>
      <c r="T81" s="2"/>
    </row>
    <row r="82" spans="1:20" ht="79.5" customHeight="1" hidden="1">
      <c r="A82" s="4" t="s">
        <v>5</v>
      </c>
      <c r="B82" s="37"/>
      <c r="C82" s="39" t="s">
        <v>17</v>
      </c>
      <c r="D82" s="63" t="s">
        <v>76</v>
      </c>
      <c r="E82" s="41" t="s">
        <v>86</v>
      </c>
      <c r="F82" s="40"/>
      <c r="G82" s="40"/>
      <c r="H82" s="40"/>
      <c r="I82" s="40">
        <f>131.9+142.7</f>
        <v>274.6</v>
      </c>
      <c r="J82" s="40"/>
      <c r="K82" s="40"/>
      <c r="L82" s="5"/>
      <c r="M82" s="49"/>
      <c r="N82" s="32">
        <v>0</v>
      </c>
      <c r="O82" s="54">
        <v>0</v>
      </c>
      <c r="P82" s="54">
        <v>0</v>
      </c>
      <c r="Q82" s="54">
        <v>0</v>
      </c>
      <c r="R82" s="3"/>
      <c r="T82" s="2"/>
    </row>
    <row r="83" spans="1:20" ht="126" customHeight="1" hidden="1">
      <c r="A83" s="4"/>
      <c r="B83" s="37"/>
      <c r="C83" s="39" t="s">
        <v>17</v>
      </c>
      <c r="D83" s="63" t="s">
        <v>77</v>
      </c>
      <c r="E83" s="41" t="s">
        <v>87</v>
      </c>
      <c r="F83" s="42"/>
      <c r="G83" s="40"/>
      <c r="H83" s="40"/>
      <c r="I83" s="40"/>
      <c r="J83" s="40"/>
      <c r="K83" s="40"/>
      <c r="L83" s="5"/>
      <c r="M83" s="5"/>
      <c r="N83" s="32">
        <v>0</v>
      </c>
      <c r="O83" s="54">
        <v>0</v>
      </c>
      <c r="P83" s="54">
        <v>0</v>
      </c>
      <c r="Q83" s="54">
        <v>0</v>
      </c>
      <c r="R83" s="3"/>
      <c r="T83" s="2"/>
    </row>
    <row r="84" spans="1:20" ht="60.75" customHeight="1">
      <c r="A84" s="4"/>
      <c r="B84" s="37"/>
      <c r="C84" s="39"/>
      <c r="D84" s="62" t="s">
        <v>78</v>
      </c>
      <c r="E84" s="33" t="s">
        <v>88</v>
      </c>
      <c r="F84" s="38"/>
      <c r="G84" s="38"/>
      <c r="H84" s="38"/>
      <c r="I84" s="38"/>
      <c r="J84" s="38"/>
      <c r="K84" s="38"/>
      <c r="L84" s="6"/>
      <c r="M84" s="6">
        <f>M85</f>
        <v>9953.4</v>
      </c>
      <c r="N84" s="6"/>
      <c r="O84" s="6">
        <f aca="true" t="shared" si="3" ref="O84:Q85">O85</f>
        <v>9953.4</v>
      </c>
      <c r="P84" s="6">
        <f t="shared" si="3"/>
        <v>9886.6</v>
      </c>
      <c r="Q84" s="6">
        <f t="shared" si="3"/>
        <v>9240</v>
      </c>
      <c r="R84" s="3"/>
      <c r="T84" s="2"/>
    </row>
    <row r="85" spans="1:20" ht="39.75" customHeight="1">
      <c r="A85" s="4"/>
      <c r="B85" s="37"/>
      <c r="C85" s="39"/>
      <c r="D85" s="62" t="s">
        <v>79</v>
      </c>
      <c r="E85" s="33" t="s">
        <v>89</v>
      </c>
      <c r="F85" s="38"/>
      <c r="G85" s="38"/>
      <c r="H85" s="38"/>
      <c r="I85" s="38"/>
      <c r="J85" s="38"/>
      <c r="K85" s="38"/>
      <c r="L85" s="6"/>
      <c r="M85" s="6">
        <f>M86</f>
        <v>9953.4</v>
      </c>
      <c r="N85" s="6"/>
      <c r="O85" s="6">
        <f t="shared" si="3"/>
        <v>9953.4</v>
      </c>
      <c r="P85" s="6">
        <f t="shared" si="3"/>
        <v>9886.6</v>
      </c>
      <c r="Q85" s="6">
        <f t="shared" si="3"/>
        <v>9240</v>
      </c>
      <c r="R85" s="3"/>
      <c r="T85" s="2"/>
    </row>
    <row r="86" spans="1:20" ht="46.5" customHeight="1">
      <c r="A86" s="4"/>
      <c r="B86" s="37"/>
      <c r="C86" s="39"/>
      <c r="D86" s="62" t="s">
        <v>80</v>
      </c>
      <c r="E86" s="33" t="s">
        <v>89</v>
      </c>
      <c r="F86" s="38"/>
      <c r="G86" s="38"/>
      <c r="H86" s="38"/>
      <c r="I86" s="38"/>
      <c r="J86" s="38"/>
      <c r="K86" s="38"/>
      <c r="L86" s="6"/>
      <c r="M86" s="6">
        <f>M87+M88+M91+M92+M93+M94+M89+M90</f>
        <v>9953.4</v>
      </c>
      <c r="N86" s="6"/>
      <c r="O86" s="6">
        <f>O87+O88+O91+O92+O93+O94+O89+O90</f>
        <v>9953.4</v>
      </c>
      <c r="P86" s="6">
        <f>P87+P88+P91+P92+P93+P94+P89+P90</f>
        <v>9886.6</v>
      </c>
      <c r="Q86" s="6">
        <f>Q87+Q88+Q91+Q92+Q93+Q94+Q89+Q90</f>
        <v>9240</v>
      </c>
      <c r="R86" s="3"/>
      <c r="T86" s="2"/>
    </row>
    <row r="87" spans="1:20" ht="60" customHeight="1">
      <c r="A87" s="4" t="s">
        <v>5</v>
      </c>
      <c r="B87" s="37"/>
      <c r="C87" s="39" t="s">
        <v>178</v>
      </c>
      <c r="D87" s="82" t="s">
        <v>176</v>
      </c>
      <c r="E87" s="83" t="s">
        <v>177</v>
      </c>
      <c r="F87" s="40"/>
      <c r="G87" s="40"/>
      <c r="H87" s="40"/>
      <c r="I87" s="40">
        <v>687.3</v>
      </c>
      <c r="J87" s="40"/>
      <c r="K87" s="40"/>
      <c r="L87" s="5"/>
      <c r="M87" s="54">
        <v>813.4</v>
      </c>
      <c r="N87" s="5"/>
      <c r="O87" s="54">
        <v>813.4</v>
      </c>
      <c r="P87" s="54">
        <v>746.6</v>
      </c>
      <c r="Q87" s="54">
        <v>0</v>
      </c>
      <c r="R87" s="3"/>
      <c r="T87" s="2"/>
    </row>
    <row r="88" spans="1:20" ht="60.75" customHeight="1">
      <c r="A88" s="4" t="s">
        <v>5</v>
      </c>
      <c r="B88" s="37"/>
      <c r="C88" s="39" t="s">
        <v>18</v>
      </c>
      <c r="D88" s="63" t="s">
        <v>188</v>
      </c>
      <c r="E88" s="41" t="s">
        <v>187</v>
      </c>
      <c r="F88" s="40"/>
      <c r="G88" s="40"/>
      <c r="H88" s="40"/>
      <c r="I88" s="40"/>
      <c r="J88" s="40"/>
      <c r="K88" s="40"/>
      <c r="L88" s="5"/>
      <c r="M88" s="32">
        <v>150</v>
      </c>
      <c r="N88" s="5"/>
      <c r="O88" s="32">
        <v>150</v>
      </c>
      <c r="P88" s="32">
        <v>150</v>
      </c>
      <c r="Q88" s="32">
        <v>150</v>
      </c>
      <c r="R88" s="3"/>
      <c r="T88" s="2"/>
    </row>
    <row r="89" spans="1:20" ht="66.75" customHeight="1">
      <c r="A89" s="4"/>
      <c r="B89" s="37"/>
      <c r="C89" s="39" t="s">
        <v>19</v>
      </c>
      <c r="D89" s="82" t="s">
        <v>179</v>
      </c>
      <c r="E89" s="83" t="s">
        <v>180</v>
      </c>
      <c r="F89" s="40"/>
      <c r="G89" s="40"/>
      <c r="H89" s="40"/>
      <c r="I89" s="40"/>
      <c r="J89" s="40"/>
      <c r="K89" s="40"/>
      <c r="L89" s="5"/>
      <c r="M89" s="32">
        <v>29</v>
      </c>
      <c r="N89" s="5"/>
      <c r="O89" s="54">
        <v>29</v>
      </c>
      <c r="P89" s="54">
        <v>29</v>
      </c>
      <c r="Q89" s="54">
        <v>29</v>
      </c>
      <c r="R89" s="3"/>
      <c r="T89" s="2"/>
    </row>
    <row r="90" spans="1:20" ht="57.75" customHeight="1">
      <c r="A90" s="4"/>
      <c r="B90" s="37"/>
      <c r="C90" s="39" t="s">
        <v>19</v>
      </c>
      <c r="D90" s="82" t="s">
        <v>181</v>
      </c>
      <c r="E90" s="83" t="s">
        <v>13</v>
      </c>
      <c r="F90" s="40"/>
      <c r="G90" s="40"/>
      <c r="H90" s="40"/>
      <c r="I90" s="40"/>
      <c r="J90" s="40"/>
      <c r="K90" s="40"/>
      <c r="L90" s="5"/>
      <c r="M90" s="54">
        <v>1264.6</v>
      </c>
      <c r="N90" s="5"/>
      <c r="O90" s="54">
        <v>1264.6</v>
      </c>
      <c r="P90" s="54">
        <v>1264.6</v>
      </c>
      <c r="Q90" s="54">
        <v>1364.6</v>
      </c>
      <c r="R90" s="3"/>
      <c r="T90" s="2"/>
    </row>
    <row r="91" spans="1:20" ht="34.5" customHeight="1" hidden="1">
      <c r="A91" s="4" t="s">
        <v>5</v>
      </c>
      <c r="B91" s="37"/>
      <c r="C91" s="39"/>
      <c r="D91" s="63"/>
      <c r="E91" s="41"/>
      <c r="F91" s="40"/>
      <c r="G91" s="40"/>
      <c r="H91" s="40"/>
      <c r="I91" s="40"/>
      <c r="J91" s="40"/>
      <c r="K91" s="40"/>
      <c r="L91" s="5"/>
      <c r="M91" s="32"/>
      <c r="N91" s="5"/>
      <c r="O91" s="32"/>
      <c r="P91" s="32"/>
      <c r="Q91" s="32"/>
      <c r="R91" s="3"/>
      <c r="T91" s="2"/>
    </row>
    <row r="92" spans="1:20" ht="63.75" customHeight="1" hidden="1">
      <c r="A92" s="4"/>
      <c r="B92" s="37"/>
      <c r="C92" s="39"/>
      <c r="D92" s="63"/>
      <c r="E92" s="41"/>
      <c r="F92" s="40"/>
      <c r="G92" s="40"/>
      <c r="H92" s="40"/>
      <c r="I92" s="40"/>
      <c r="J92" s="40"/>
      <c r="K92" s="40"/>
      <c r="L92" s="5"/>
      <c r="M92" s="32"/>
      <c r="N92" s="5"/>
      <c r="O92" s="32"/>
      <c r="P92" s="32"/>
      <c r="Q92" s="32"/>
      <c r="R92" s="3"/>
      <c r="T92" s="2"/>
    </row>
    <row r="93" spans="1:20" ht="44.25" customHeight="1" thickBot="1">
      <c r="A93" s="4"/>
      <c r="B93" s="37"/>
      <c r="C93" s="39" t="s">
        <v>20</v>
      </c>
      <c r="D93" s="63" t="s">
        <v>81</v>
      </c>
      <c r="E93" s="31" t="s">
        <v>14</v>
      </c>
      <c r="F93" s="40"/>
      <c r="G93" s="40"/>
      <c r="H93" s="40"/>
      <c r="I93" s="40"/>
      <c r="J93" s="40"/>
      <c r="K93" s="40"/>
      <c r="L93" s="5"/>
      <c r="M93" s="54">
        <v>7696.4</v>
      </c>
      <c r="N93" s="5"/>
      <c r="O93" s="54">
        <v>7696.4</v>
      </c>
      <c r="P93" s="54">
        <v>7696.4</v>
      </c>
      <c r="Q93" s="54">
        <v>7696.4</v>
      </c>
      <c r="R93" s="3"/>
      <c r="T93" s="2"/>
    </row>
    <row r="94" spans="1:20" ht="50.25" customHeight="1" hidden="1" thickBot="1">
      <c r="A94" s="4"/>
      <c r="B94" s="37"/>
      <c r="C94" s="39" t="s">
        <v>47</v>
      </c>
      <c r="D94" s="63" t="s">
        <v>82</v>
      </c>
      <c r="E94" s="41" t="s">
        <v>90</v>
      </c>
      <c r="F94" s="40"/>
      <c r="G94" s="40"/>
      <c r="H94" s="40"/>
      <c r="I94" s="40"/>
      <c r="J94" s="40"/>
      <c r="K94" s="40"/>
      <c r="L94" s="5"/>
      <c r="M94" s="32">
        <v>0</v>
      </c>
      <c r="N94" s="5"/>
      <c r="O94" s="32">
        <v>0</v>
      </c>
      <c r="P94" s="32">
        <v>0</v>
      </c>
      <c r="Q94" s="32">
        <v>0</v>
      </c>
      <c r="R94" s="3"/>
      <c r="T94" s="2"/>
    </row>
    <row r="95" spans="1:17" ht="36.75" customHeight="1" thickBot="1">
      <c r="A95" s="21"/>
      <c r="B95" s="37"/>
      <c r="C95" s="37"/>
      <c r="D95" s="57" t="s">
        <v>105</v>
      </c>
      <c r="E95" s="57"/>
      <c r="F95" s="65"/>
      <c r="G95" s="65"/>
      <c r="H95" s="65"/>
      <c r="I95" s="65"/>
      <c r="J95" s="65"/>
      <c r="K95" s="65"/>
      <c r="L95" s="51">
        <f>L7</f>
        <v>0</v>
      </c>
      <c r="M95" s="51">
        <f>M7+M70</f>
        <v>84875.9</v>
      </c>
      <c r="N95" s="51">
        <f>N77</f>
        <v>979.8000000000001</v>
      </c>
      <c r="O95" s="51">
        <f>O7+O70</f>
        <v>85855.69999999998</v>
      </c>
      <c r="P95" s="51">
        <f>P7+P70</f>
        <v>82782.4</v>
      </c>
      <c r="Q95" s="51">
        <f>Q7+Q70</f>
        <v>84500.5</v>
      </c>
    </row>
    <row r="96" spans="2:20" s="23" customFormat="1" ht="39.75" customHeight="1">
      <c r="B96" s="37"/>
      <c r="C96" s="37"/>
      <c r="D96" s="37"/>
      <c r="E96" s="52" t="s">
        <v>42</v>
      </c>
      <c r="F96" s="37"/>
      <c r="G96" s="37"/>
      <c r="H96" s="37"/>
      <c r="I96" s="37"/>
      <c r="J96" s="37"/>
      <c r="K96" s="37"/>
      <c r="L96" s="53" t="s">
        <v>15</v>
      </c>
      <c r="M96" s="53" t="s">
        <v>15</v>
      </c>
      <c r="N96" s="53"/>
      <c r="O96" s="53" t="s">
        <v>15</v>
      </c>
      <c r="P96" s="53">
        <v>2122.7</v>
      </c>
      <c r="Q96" s="53">
        <v>4447.4</v>
      </c>
      <c r="T96" s="24"/>
    </row>
    <row r="97" spans="2:20" s="23" customFormat="1" ht="48.75" customHeight="1">
      <c r="B97" s="37"/>
      <c r="C97" s="37"/>
      <c r="D97" s="37"/>
      <c r="E97" s="61" t="s">
        <v>43</v>
      </c>
      <c r="F97" s="65"/>
      <c r="G97" s="65"/>
      <c r="H97" s="65"/>
      <c r="I97" s="65"/>
      <c r="J97" s="65"/>
      <c r="K97" s="65"/>
      <c r="L97" s="51">
        <f>L95</f>
        <v>0</v>
      </c>
      <c r="M97" s="51">
        <f>M95</f>
        <v>84875.9</v>
      </c>
      <c r="N97" s="51">
        <f>N95</f>
        <v>979.8000000000001</v>
      </c>
      <c r="O97" s="51">
        <f>O95</f>
        <v>85855.69999999998</v>
      </c>
      <c r="P97" s="51">
        <f>P95+P96</f>
        <v>84905.09999999999</v>
      </c>
      <c r="Q97" s="51">
        <f>Q95+Q96</f>
        <v>88947.9</v>
      </c>
      <c r="T97" s="24"/>
    </row>
    <row r="100" ht="20.25">
      <c r="P100" s="30"/>
    </row>
  </sheetData>
  <sheetProtection/>
  <mergeCells count="29">
    <mergeCell ref="K4:K6"/>
    <mergeCell ref="O1:Q1"/>
    <mergeCell ref="L3:N3"/>
    <mergeCell ref="O3:O4"/>
    <mergeCell ref="P3:P4"/>
    <mergeCell ref="Q3:Q4"/>
    <mergeCell ref="E8:K8"/>
    <mergeCell ref="E20:K20"/>
    <mergeCell ref="E7:K7"/>
    <mergeCell ref="A4:A6"/>
    <mergeCell ref="F4:G4"/>
    <mergeCell ref="H4:H6"/>
    <mergeCell ref="I4:I6"/>
    <mergeCell ref="T4:T6"/>
    <mergeCell ref="F5:F6"/>
    <mergeCell ref="G5:G6"/>
    <mergeCell ref="J4:J6"/>
    <mergeCell ref="B3:B4"/>
    <mergeCell ref="B70:E70"/>
    <mergeCell ref="B2:Q2"/>
    <mergeCell ref="C3:C4"/>
    <mergeCell ref="D3:D4"/>
    <mergeCell ref="E3:E4"/>
    <mergeCell ref="E81:K81"/>
    <mergeCell ref="E71:K71"/>
    <mergeCell ref="E37:K37"/>
    <mergeCell ref="E38:K38"/>
    <mergeCell ref="E28:K28"/>
    <mergeCell ref="E31:K31"/>
  </mergeCells>
  <printOptions/>
  <pageMargins left="0.5118110236220472" right="0.1968503937007874" top="1.141732283464567" bottom="0.35433070866141736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pk14</dc:creator>
  <cp:keywords/>
  <dc:description/>
  <cp:lastModifiedBy>PAV</cp:lastModifiedBy>
  <cp:lastPrinted>2022-10-27T06:51:46Z</cp:lastPrinted>
  <dcterms:created xsi:type="dcterms:W3CDTF">2012-08-28T12:28:39Z</dcterms:created>
  <dcterms:modified xsi:type="dcterms:W3CDTF">2022-10-27T09:22:32Z</dcterms:modified>
  <cp:category/>
  <cp:version/>
  <cp:contentType/>
  <cp:contentStatus/>
</cp:coreProperties>
</file>