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<sst xmlns="http://schemas.openxmlformats.org/spreadsheetml/2006/main" count="696" uniqueCount="435">
  <si>
    <t>Свод реестра расходных обязательств муниципального образования "Город Ивангород" за 2011 - 2013 г.г.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</si>
  <si>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</si>
  <si>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</si>
  <si>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</si>
  <si>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</si>
  <si>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</si>
  <si>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</si>
  <si>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</si>
  <si>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</si>
  <si>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 2010г.</t>
  </si>
  <si>
    <t>очередной финансовый год, 2011г.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</si>
  <si>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</si>
  <si>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</si>
  <si>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</si>
  <si>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</si>
  <si>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 2009г.</t>
  </si>
  <si>
    <t>фактически исполнено  2009г.</t>
  </si>
  <si>
    <t>финансовый год +1,  2012г.</t>
  </si>
  <si>
    <t>финансовый год +2, 2013г.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</si>
  <si>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</si>
  <si>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</si>
  <si>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</si>
  <si>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</si>
  <si>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</si>
  <si>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</si>
  <si>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</si>
  <si>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</si>
  <si>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</si>
  <si>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</si>
  <si>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</si>
  <si>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</si>
  <si>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</si>
  <si>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</si>
  <si>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</si>
  <si>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</si>
  <si>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</si>
  <si>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</si>
  <si>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</si>
  <si>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</si>
  <si>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</si>
  <si>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</si>
  <si>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</si>
  <si>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</si>
  <si>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</si>
  <si>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</si>
  <si>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</si>
  <si>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</si>
  <si>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</si>
  <si>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</si>
  <si>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</si>
  <si>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</si>
  <si>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19-04-2008 -не установлен</t>
  </si>
  <si>
    <t>Устав МО "Город Ивангород"</t>
  </si>
  <si>
    <t>Ст.58</t>
  </si>
  <si>
    <t>10.04.2009г.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</si>
  <si>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</si>
  <si>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</si>
  <si>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Закон Ленинградской области от 25-07-2008 №74-оз "О предельных нормативах оплаты труда муниципальных служащих  муниципальных образований Ленинградской области"</t>
  </si>
  <si>
    <t>20-08-2008 - не установлен</t>
  </si>
  <si>
    <t>1.1.2.</t>
  </si>
  <si>
    <t>финансирование муниципальных учреждений</t>
  </si>
  <si>
    <t>РП-А-0200</t>
  </si>
  <si>
    <t>0801,0908,0505</t>
  </si>
  <si>
    <t>ст. 17</t>
  </si>
  <si>
    <t xml:space="preserve">  </t>
  </si>
  <si>
    <t>Ст.11п.12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</si>
  <si>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</si>
  <si>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</si>
  <si>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</si>
  <si>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0501,0502</t>
  </si>
  <si>
    <t>Ст.11п.1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</si>
  <si>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</si>
  <si>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</si>
  <si>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</si>
  <si>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</si>
  <si>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</si>
  <si>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</si>
  <si>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ст. 15</t>
  </si>
  <si>
    <t>06-10-2003 -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</si>
  <si>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</si>
  <si>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не установлен</t>
  </si>
  <si>
    <t xml:space="preserve">Ст.18 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</si>
  <si>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</si>
  <si>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</si>
  <si>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</si>
  <si>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</si>
  <si>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</si>
  <si>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</si>
  <si>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</si>
  <si>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</si>
  <si>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</si>
  <si>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</si>
  <si>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</si>
  <si>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</si>
  <si>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</si>
  <si>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</si>
  <si>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</si>
  <si>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</si>
  <si>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</si>
  <si>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</si>
  <si>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0114; 0113</t>
  </si>
  <si>
    <t>ст. 14</t>
  </si>
  <si>
    <t>Ст.101 п. 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</si>
  <si>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</si>
  <si>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</si>
  <si>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</si>
  <si>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0502,0503</t>
  </si>
  <si>
    <t>Ст.11 п. 4</t>
  </si>
  <si>
    <t>1.1.12.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</si>
  <si>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</t>
  </si>
  <si>
    <t>РП-А-1200</t>
  </si>
  <si>
    <t>0503</t>
  </si>
  <si>
    <t>Ст. 11 п. 5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</si>
  <si>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</si>
  <si>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</si>
  <si>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</si>
  <si>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</si>
  <si>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Ст. 11 п. 6</t>
  </si>
  <si>
    <t>10.04.2010г.</t>
  </si>
  <si>
    <t>Федеральный закон  от 29-12-2004 №188-ФЗ "Жилищный кодекс РФ"</t>
  </si>
  <si>
    <t>ст. 2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</si>
  <si>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</si>
  <si>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</si>
  <si>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</si>
  <si>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</si>
  <si>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</si>
  <si>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Ст.11 п. 7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</si>
  <si>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</si>
  <si>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</si>
  <si>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</si>
  <si>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0302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</si>
  <si>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</si>
  <si>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</si>
  <si>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Ст.11 п. 8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</si>
  <si>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</si>
  <si>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</si>
  <si>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</si>
  <si>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03094 0112;0111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</si>
  <si>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</si>
  <si>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</si>
  <si>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Ст. 11 п.9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</si>
  <si>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</si>
  <si>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</si>
  <si>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</si>
  <si>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</si>
  <si>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</si>
  <si>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</si>
  <si>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</si>
  <si>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</si>
  <si>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</si>
  <si>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</si>
  <si>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</si>
  <si>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Ст. 11 п. 10</t>
  </si>
  <si>
    <t>Федеральный закон от 21-12-1994 №69-ФЗ "О пожарной безопасности"</t>
  </si>
  <si>
    <t>ст. 19</t>
  </si>
  <si>
    <t>05-01-1995 -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</si>
  <si>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</si>
  <si>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</si>
  <si>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</si>
  <si>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</si>
  <si>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</si>
  <si>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</si>
  <si>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</si>
  <si>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</si>
  <si>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Ст. 11 п. 12</t>
  </si>
  <si>
    <t>Федеральный закон от 29-12-1994 №78-ФЗ "О библиотечном деле"</t>
  </si>
  <si>
    <t>ст. 40</t>
  </si>
  <si>
    <t>02-01-1995 -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</si>
  <si>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</si>
  <si>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</si>
  <si>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</si>
  <si>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0806; 0804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</si>
  <si>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</si>
  <si>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</si>
  <si>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Ст. 11 п. 13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</si>
  <si>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</si>
  <si>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</si>
  <si>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</si>
  <si>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0806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</si>
  <si>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</si>
  <si>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</si>
  <si>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</si>
  <si>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</si>
  <si>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</si>
  <si>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</si>
  <si>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0908; 1105</t>
  </si>
  <si>
    <t>Ст. 11 п. 16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</si>
  <si>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</si>
  <si>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</si>
  <si>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</si>
  <si>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Ст. 11 п. 20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</si>
  <si>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</si>
  <si>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</si>
  <si>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</si>
  <si>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</si>
  <si>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</si>
  <si>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</si>
  <si>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0104</t>
  </si>
  <si>
    <t>Федеральный закон от 22-10-2004 №125-ФЗ "Об архивном деле в Российской Федерации"</t>
  </si>
  <si>
    <t>ст. 4</t>
  </si>
  <si>
    <t>25-10-2004 - не установлен</t>
  </si>
  <si>
    <t>1.1.27.</t>
  </si>
  <si>
    <t>организация сбора и вывоза бытовых отходов и мусора</t>
  </si>
  <si>
    <t>РП-А-2700</t>
  </si>
  <si>
    <t>0505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</si>
  <si>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</si>
  <si>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</si>
  <si>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</si>
  <si>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</si>
  <si>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</si>
  <si>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</si>
  <si>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</si>
  <si>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Ст. 11 п. 21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</si>
  <si>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</si>
  <si>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</si>
  <si>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</si>
  <si>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Ст. 11 п. 22</t>
  </si>
  <si>
    <t>1.1.31.</t>
  </si>
  <si>
    <t>организация ритуальных услуг и содержание мест захоронения</t>
  </si>
  <si>
    <t>РП-А-3100</t>
  </si>
  <si>
    <t>Ст.11 п. 23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</si>
  <si>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</si>
  <si>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</si>
  <si>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</si>
  <si>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</si>
  <si>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</si>
  <si>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</si>
  <si>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</si>
  <si>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</si>
  <si>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</si>
  <si>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</si>
  <si>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</si>
  <si>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</si>
  <si>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</si>
  <si>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</si>
  <si>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</si>
  <si>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</si>
  <si>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</si>
  <si>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</si>
  <si>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</si>
  <si>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</si>
  <si>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</si>
  <si>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</si>
  <si>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</si>
  <si>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</si>
  <si>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</si>
  <si>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</si>
  <si>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</si>
  <si>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</si>
  <si>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Ст. 11 п. 30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</si>
  <si>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</si>
  <si>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</si>
  <si>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</si>
  <si>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</si>
  <si>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</si>
  <si>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</si>
  <si>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</si>
  <si>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</si>
  <si>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</si>
  <si>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</si>
  <si>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</si>
  <si>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</si>
  <si>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</t>
  </si>
  <si>
    <t>РП-Б-0100</t>
  </si>
  <si>
    <t>1.2.2.</t>
  </si>
  <si>
    <t>РП-Б-0200</t>
  </si>
  <si>
    <t>1.2.3.</t>
  </si>
  <si>
    <t>РП-Б-0300</t>
  </si>
  <si>
    <t>1.2.4.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</si>
  <si>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</si>
  <si>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</si>
  <si>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</si>
  <si>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</si>
  <si>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</si>
  <si>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</si>
  <si>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</si>
  <si>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</si>
  <si>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</si>
  <si>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</si>
  <si>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</si>
  <si>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1.2.9.</t>
  </si>
  <si>
    <t>РП-Б-0900</t>
  </si>
  <si>
    <t>1.2.10.</t>
  </si>
  <si>
    <t>РП-Б-1000</t>
  </si>
  <si>
    <t>1.2.11.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</si>
  <si>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</si>
  <si>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</si>
  <si>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</si>
  <si>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</si>
  <si>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</si>
  <si>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</si>
  <si>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</si>
  <si>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</si>
  <si>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</si>
  <si>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</si>
  <si>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</si>
  <si>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</si>
  <si>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</si>
  <si>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</si>
  <si>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</si>
  <si>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</si>
  <si>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</si>
  <si>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</si>
  <si>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</si>
  <si>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</si>
  <si>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</si>
  <si>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</si>
  <si>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</si>
  <si>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</si>
  <si>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</si>
  <si>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</si>
  <si>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</si>
  <si>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</si>
  <si>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</t>
  </si>
  <si>
    <t>формирование архивных поселения</t>
  </si>
  <si>
    <t>РП-Б-2500</t>
  </si>
  <si>
    <t>1.2.26.</t>
  </si>
  <si>
    <t>РП-Б-2600</t>
  </si>
  <si>
    <t>1.2.27.</t>
  </si>
  <si>
    <t>РП-Б-2700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</si>
  <si>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</si>
  <si>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</si>
  <si>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</si>
  <si>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</si>
  <si>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</si>
  <si>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</si>
  <si>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</si>
  <si>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</si>
  <si>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</si>
  <si>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</si>
  <si>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</si>
  <si>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</si>
  <si>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</si>
  <si>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Федеральный закон от 26-02-1997 №31-ФЗ "О мобилизационной подготовке и мобилизации  в Российской Федерации"</t>
  </si>
  <si>
    <t>ст. 8,14</t>
  </si>
  <si>
    <t>05-03-1997 - не установлен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</si>
  <si>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</si>
  <si>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</si>
  <si>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</si>
  <si>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</si>
  <si>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</si>
  <si>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</si>
  <si>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</si>
  <si>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</si>
  <si>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</si>
  <si>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</si>
  <si>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</si>
  <si>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</si>
  <si>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</si>
  <si>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</si>
  <si>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</si>
  <si>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</si>
  <si>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</si>
  <si>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</si>
  <si>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</si>
  <si>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</si>
  <si>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</si>
  <si>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</si>
  <si>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</si>
  <si>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</si>
  <si>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</si>
  <si>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</si>
  <si>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</si>
  <si>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21-06-2006 -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</si>
  <si>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</si>
  <si>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</si>
  <si>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Областной закон от 14-12-2007 №184-оз "Об областном бюджете Ленинградской области на 2008 год и на плановый период 2009 и 2010 годов"</t>
  </si>
  <si>
    <t>01-01-2008 - 31-12-2008</t>
  </si>
  <si>
    <t>1.3.2.</t>
  </si>
  <si>
    <t>осуществление отдельных государственных полномочий в сфере архивного дела</t>
  </si>
  <si>
    <t>РП-В-0200</t>
  </si>
  <si>
    <t>Закон Ленинградской области от 29-12-2005 №124-оз "О наделении органов местного самоуправления  муниципальных образований Ленинградской области  отдельными государственными полномочиями в сфере архивного дела"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</si>
  <si>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</si>
  <si>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</si>
  <si>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</si>
  <si>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</si>
  <si>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</si>
  <si>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</si>
  <si>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</si>
  <si>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</si>
  <si>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</si>
  <si>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</si>
  <si>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Закон Ленинградской области от 29-12-2005 №127-оз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сфере"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</si>
  <si>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</si>
  <si>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</si>
  <si>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</si>
  <si>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</si>
  <si>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</si>
  <si>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</si>
  <si>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</si>
  <si>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</si>
  <si>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</si>
  <si>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</si>
  <si>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</si>
  <si>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</si>
  <si>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</si>
  <si>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</si>
  <si>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</si>
  <si>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</si>
  <si>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</si>
  <si>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ст. 14.1</t>
  </si>
  <si>
    <t>01-01-2007 - не установлен</t>
  </si>
  <si>
    <t>Ст. 12 п.1 пп.2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</si>
  <si>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</si>
  <si>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</si>
  <si>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</si>
  <si>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</si>
  <si>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</si>
  <si>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</si>
  <si>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</si>
  <si>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</si>
  <si>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</si>
  <si>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</si>
  <si>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</si>
  <si>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</si>
  <si>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</si>
  <si>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</si>
  <si>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</si>
  <si>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</si>
  <si>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</si>
  <si>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</si>
  <si>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</si>
  <si>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</si>
  <si>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</si>
  <si>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0114</t>
  </si>
  <si>
    <t>Ст.12 п.1.пп.9</t>
  </si>
  <si>
    <t>1.4.10</t>
  </si>
  <si>
    <t xml:space="preserve"> иные расходные обязательства за счет собственных доходов</t>
  </si>
  <si>
    <t>РП-Г-1000</t>
  </si>
  <si>
    <t>1003,1006, 0302</t>
  </si>
  <si>
    <t>Ст. 12 п.2</t>
  </si>
  <si>
    <t>ИТОГО</t>
  </si>
  <si>
    <t>расходные обязательства поселений</t>
  </si>
  <si>
    <t>РП-И-9999</t>
  </si>
  <si>
    <t>0103, 0104, 0112, 0114, 1001;0102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</si>
</sst>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49" fontId="23" fillId="0" borderId="11" xfId="0" applyNumberFormat="1" applyFont="1" applyFill="1" applyBorder="1" applyAlignment="1" applyProtection="1">
      <alignment horizontal="center" vertical="top" wrapText="1"/>
      <protection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justify" wrapText="1"/>
    </xf>
    <xf numFmtId="0" fontId="19" fillId="0" borderId="13" xfId="0" applyNumberFormat="1" applyFont="1" applyBorder="1" applyAlignment="1">
      <alignment horizontal="justify" wrapText="1"/>
    </xf>
    <xf numFmtId="0" fontId="19" fillId="0" borderId="13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 horizontal="right" wrapText="1"/>
    </xf>
    <xf numFmtId="49" fontId="19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justify" wrapText="1"/>
    </xf>
    <xf numFmtId="0" fontId="19" fillId="0" borderId="15" xfId="0" applyNumberFormat="1" applyFont="1" applyBorder="1" applyAlignment="1">
      <alignment horizontal="justify" wrapText="1"/>
    </xf>
    <xf numFmtId="0" fontId="19" fillId="0" borderId="15" xfId="0" applyNumberFormat="1" applyFont="1" applyBorder="1" applyAlignment="1">
      <alignment horizontal="right" wrapText="1"/>
    </xf>
    <xf numFmtId="164" fontId="19" fillId="0" borderId="15" xfId="0" applyNumberFormat="1" applyFont="1" applyBorder="1" applyAlignment="1">
      <alignment horizontal="right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wrapText="1"/>
    </xf>
    <xf numFmtId="0" fontId="19" fillId="0" borderId="16" xfId="0" applyNumberFormat="1" applyFont="1" applyBorder="1" applyAlignment="1">
      <alignment horizontal="justify" wrapText="1"/>
    </xf>
    <xf numFmtId="0" fontId="19" fillId="0" borderId="16" xfId="0" applyNumberFormat="1" applyFont="1" applyBorder="1" applyAlignment="1">
      <alignment horizontal="right" wrapText="1"/>
    </xf>
    <xf numFmtId="164" fontId="19" fillId="0" borderId="16" xfId="0" applyNumberFormat="1" applyFont="1" applyBorder="1" applyAlignment="1">
      <alignment horizontal="right" wrapText="1"/>
    </xf>
    <xf numFmtId="49" fontId="19" fillId="0" borderId="11" xfId="0" applyNumberFormat="1" applyFont="1" applyBorder="1" applyAlignment="1">
      <alignment horizontal="justify" wrapText="1"/>
    </xf>
    <xf numFmtId="0" fontId="24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justify" wrapText="1"/>
    </xf>
    <xf numFmtId="0" fontId="24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right" wrapText="1"/>
    </xf>
    <xf numFmtId="49" fontId="19" fillId="0" borderId="17" xfId="0" applyNumberFormat="1" applyFont="1" applyBorder="1" applyAlignment="1">
      <alignment horizontal="justify" wrapText="1"/>
    </xf>
    <xf numFmtId="0" fontId="24" fillId="0" borderId="17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left" wrapText="1"/>
    </xf>
    <xf numFmtId="0" fontId="19" fillId="0" borderId="17" xfId="0" applyNumberFormat="1" applyFont="1" applyBorder="1" applyAlignment="1">
      <alignment horizontal="justify" wrapText="1"/>
    </xf>
    <xf numFmtId="164" fontId="19" fillId="0" borderId="17" xfId="0" applyNumberFormat="1" applyFont="1" applyBorder="1" applyAlignment="1">
      <alignment horizontal="right" wrapText="1"/>
    </xf>
    <xf numFmtId="49" fontId="19" fillId="0" borderId="16" xfId="0" applyNumberFormat="1" applyFont="1" applyBorder="1" applyAlignment="1">
      <alignment horizontal="justify" wrapText="1"/>
    </xf>
    <xf numFmtId="0" fontId="24" fillId="0" borderId="16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left" vertical="top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wrapText="1"/>
    </xf>
    <xf numFmtId="0" fontId="19" fillId="0" borderId="17" xfId="0" applyNumberFormat="1" applyFont="1" applyBorder="1" applyAlignment="1">
      <alignment horizontal="justify" vertical="top" wrapText="1"/>
    </xf>
    <xf numFmtId="0" fontId="19" fillId="0" borderId="11" xfId="0" applyNumberFormat="1" applyFont="1" applyBorder="1" applyAlignment="1">
      <alignment horizontal="justify" vertical="top" wrapText="1"/>
    </xf>
    <xf numFmtId="0" fontId="19" fillId="0" borderId="16" xfId="0" applyNumberFormat="1" applyFont="1" applyBorder="1" applyAlignment="1">
      <alignment horizontal="justify" vertical="top" wrapText="1"/>
    </xf>
    <xf numFmtId="0" fontId="19" fillId="0" borderId="17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workbookViewId="0" topLeftCell="A1">
      <pane xSplit="4" ySplit="5" topLeftCell="I6" activePane="bottomRight" state="frozen"/>
      <selection pane="topLeft" activeCell="A1" sqref="A1"/>
      <selection pane="topRight" activeCell="N1" sqref="N1"/>
      <selection pane="bottomLeft" activeCell="A162" sqref="A162"/>
      <selection pane="bottomRight" activeCell="J7" sqref="J7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5.625" style="0" customWidth="1"/>
    <col min="4" max="4" width="10.125" style="0" customWidth="1"/>
    <col min="5" max="5" width="17.125" style="0" customWidth="1"/>
    <col min="6" max="6" width="10.375" style="0" customWidth="1"/>
    <col min="7" max="7" width="11.625" style="0" customWidth="1"/>
    <col min="8" max="8" width="13.25390625" style="0" customWidth="1"/>
    <col min="9" max="9" width="10.375" style="0" customWidth="1"/>
    <col min="10" max="11" width="10.125" style="0" customWidth="1"/>
    <col min="12" max="12" width="11.25390625" style="0" customWidth="1"/>
    <col min="16" max="16" width="10.00390625" style="0" customWidth="1"/>
    <col min="17" max="17" width="9.75390625" style="0" customWidth="1"/>
    <col min="18" max="18" width="9.625" style="0" customWidth="1"/>
    <col min="19" max="19" width="9.75390625" style="0" customWidth="1"/>
  </cols>
  <sheetData>
    <row r="1" spans="1:19" ht="38.25" customHeight="1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"/>
      <c r="S1" s="1"/>
    </row>
    <row r="2" spans="1:19" ht="12.75" customHeight="1" thickBot="1">
      <c r="A2" s="61" t="s">
        <v>1</v>
      </c>
      <c r="B2" s="61"/>
      <c r="C2" s="61"/>
      <c r="D2" s="62" t="s">
        <v>2</v>
      </c>
      <c r="E2" s="63" t="s">
        <v>3</v>
      </c>
      <c r="F2" s="63"/>
      <c r="G2" s="63"/>
      <c r="H2" s="63"/>
      <c r="I2" s="63"/>
      <c r="J2" s="63"/>
      <c r="K2" s="63"/>
      <c r="L2" s="63"/>
      <c r="M2" s="63"/>
      <c r="N2" s="63" t="s">
        <v>4</v>
      </c>
      <c r="O2" s="63"/>
      <c r="P2" s="63"/>
      <c r="Q2" s="63"/>
      <c r="R2" s="63"/>
      <c r="S2" s="63"/>
    </row>
    <row r="3" spans="1:19" ht="12.75" customHeight="1">
      <c r="A3" s="61"/>
      <c r="B3" s="61"/>
      <c r="C3" s="61"/>
      <c r="D3" s="62"/>
      <c r="E3" s="60" t="s">
        <v>5</v>
      </c>
      <c r="F3" s="60"/>
      <c r="G3" s="60"/>
      <c r="H3" s="60" t="s">
        <v>6</v>
      </c>
      <c r="I3" s="60"/>
      <c r="J3" s="60"/>
      <c r="K3" s="60" t="s">
        <v>7</v>
      </c>
      <c r="L3" s="60"/>
      <c r="M3" s="60"/>
      <c r="N3" s="60" t="s">
        <v>8</v>
      </c>
      <c r="O3" s="60"/>
      <c r="P3" s="59" t="s">
        <v>9</v>
      </c>
      <c r="Q3" s="59" t="s">
        <v>10</v>
      </c>
      <c r="R3" s="60" t="s">
        <v>11</v>
      </c>
      <c r="S3" s="60"/>
    </row>
    <row r="4" spans="1:19" ht="60.75" customHeight="1">
      <c r="A4" s="61"/>
      <c r="B4" s="61"/>
      <c r="C4" s="61"/>
      <c r="D4" s="62"/>
      <c r="E4" s="2" t="s">
        <v>12</v>
      </c>
      <c r="F4" s="2" t="s">
        <v>13</v>
      </c>
      <c r="G4" s="2" t="s">
        <v>14</v>
      </c>
      <c r="H4" s="2" t="s">
        <v>12</v>
      </c>
      <c r="I4" s="2" t="s">
        <v>13</v>
      </c>
      <c r="J4" s="2" t="s">
        <v>14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59"/>
      <c r="Q4" s="59"/>
      <c r="R4" s="2" t="s">
        <v>17</v>
      </c>
      <c r="S4" s="2" t="s">
        <v>18</v>
      </c>
    </row>
    <row r="5" spans="1:19" ht="12.75">
      <c r="A5" s="3" t="s">
        <v>19</v>
      </c>
      <c r="B5" s="3" t="s">
        <v>20</v>
      </c>
      <c r="C5" s="3" t="s">
        <v>21</v>
      </c>
      <c r="D5" s="4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  <c r="O5" s="3" t="s">
        <v>33</v>
      </c>
      <c r="P5" s="3" t="s">
        <v>34</v>
      </c>
      <c r="Q5" s="3" t="s">
        <v>35</v>
      </c>
      <c r="R5" s="3" t="s">
        <v>36</v>
      </c>
      <c r="S5" s="3" t="s">
        <v>37</v>
      </c>
    </row>
    <row r="6" spans="1:19" ht="30.75" customHeight="1">
      <c r="A6" s="5" t="s">
        <v>38</v>
      </c>
      <c r="B6" s="6" t="s">
        <v>39</v>
      </c>
      <c r="C6" s="7" t="s">
        <v>40</v>
      </c>
      <c r="D6" s="8"/>
      <c r="E6" s="9"/>
      <c r="F6" s="9"/>
      <c r="G6" s="9"/>
      <c r="H6" s="9"/>
      <c r="I6" s="9"/>
      <c r="J6" s="9"/>
      <c r="K6" s="10"/>
      <c r="L6" s="10"/>
      <c r="M6" s="10"/>
      <c r="N6" s="11"/>
      <c r="O6" s="11"/>
      <c r="P6" s="11"/>
      <c r="Q6" s="11"/>
      <c r="R6" s="11"/>
      <c r="S6" s="11"/>
    </row>
    <row r="7" spans="1:19" ht="81.75" customHeight="1">
      <c r="A7" s="12" t="s">
        <v>41</v>
      </c>
      <c r="B7" s="13" t="s">
        <v>42</v>
      </c>
      <c r="C7" s="14" t="s">
        <v>43</v>
      </c>
      <c r="D7" s="15"/>
      <c r="E7" s="16"/>
      <c r="F7" s="16"/>
      <c r="G7" s="16"/>
      <c r="H7" s="16"/>
      <c r="I7" s="16"/>
      <c r="J7" s="16"/>
      <c r="K7" s="17"/>
      <c r="L7" s="17"/>
      <c r="M7" s="17"/>
      <c r="N7" s="18">
        <f>N8+N11+N13+N16+N18+N19+N20+N21+N22+N23+N25+N27+N29+N32+N34+N36+N39+N42+N44+N47+N52+N54+N57+N60+N62+N64+N66+N68+N70+N72+N72+N73+N74+N75+N76+N79</f>
        <v>147687.4</v>
      </c>
      <c r="O7" s="18">
        <f>O8+O11+O13+O16+O18+O19+O20+O21+O22+O23+O25+O27+O29+O32+O34+O36+O39+O42+O44+O47+O52+O54+O57+O60+O62+O64+O66+O68+O70+O72+O73+O74+O75+O76+O79</f>
        <v>108187.4</v>
      </c>
      <c r="P7" s="18">
        <f>P8+P11+P13+P16+P18+P19+P20+P21+P22+P23+P25+P27+P29+P32+P34+P36+P39+P42+P44+P47+P52+P54+P57+P60+P62+P64+P66+P68+P70+P72+P73+P74+P75+P76+P79</f>
        <v>113145.20000000001</v>
      </c>
      <c r="Q7" s="18">
        <f>Q8+Q11+Q13+Q16+Q18+Q19+Q20+Q21+Q22+Q23+Q25+Q27+Q29+Q32+Q34+Q36+Q39+Q42+Q44+Q47+Q52+Q54+Q57+Q60+Q62+Q64+Q66+Q68+Q70+Q72+Q73+Q74+Q75+Q76+Q79</f>
        <v>58678.2</v>
      </c>
      <c r="R7" s="18">
        <f>R8+R11+R13+R16+R18+R19+R20+R21+R22+R23+R25+R27+R29+R32+R34+R36+R39+R42+R44+R47+R52+R54+R57+R60+R62+R64+R66+R68+R70+R72+R73+R74+R75+R76+R79</f>
        <v>63574.648799999995</v>
      </c>
      <c r="S7" s="18">
        <f>S8+S11+S13+S16+S18+S19+S20+S21+S22+S23+S25+S27+S29+S32+S34+S36+S39+S42+S44+S47+S52+S54+S57+S60+S62+S64+S66+S68+S70+S72+S73+S74+S75+S76+S79</f>
        <v>68342.74746</v>
      </c>
    </row>
    <row r="8" spans="1:19" ht="54.75" customHeight="1">
      <c r="A8" s="55" t="s">
        <v>44</v>
      </c>
      <c r="B8" s="56" t="s">
        <v>45</v>
      </c>
      <c r="C8" s="57" t="s">
        <v>46</v>
      </c>
      <c r="D8" s="20" t="s">
        <v>434</v>
      </c>
      <c r="E8" s="21"/>
      <c r="F8" s="21"/>
      <c r="G8" s="21"/>
      <c r="H8" s="21"/>
      <c r="I8" s="21"/>
      <c r="J8" s="21"/>
      <c r="K8" s="22"/>
      <c r="L8" s="22"/>
      <c r="M8" s="22"/>
      <c r="N8" s="23">
        <v>27754.1</v>
      </c>
      <c r="O8" s="23">
        <v>24971.2</v>
      </c>
      <c r="P8" s="23">
        <v>28473.3</v>
      </c>
      <c r="Q8" s="18">
        <v>22021</v>
      </c>
      <c r="R8" s="18">
        <f>Q8*1.084</f>
        <v>23870.764000000003</v>
      </c>
      <c r="S8" s="18">
        <f aca="true" t="shared" si="0" ref="S8:S15">R8*1.075</f>
        <v>25661.071300000003</v>
      </c>
    </row>
    <row r="9" spans="1:19" ht="93.75" customHeight="1">
      <c r="A9" s="55"/>
      <c r="B9" s="56"/>
      <c r="C9" s="57"/>
      <c r="D9" s="24"/>
      <c r="E9" s="25" t="s">
        <v>47</v>
      </c>
      <c r="F9" s="26" t="s">
        <v>48</v>
      </c>
      <c r="G9" s="27" t="s">
        <v>49</v>
      </c>
      <c r="H9" s="27" t="s">
        <v>50</v>
      </c>
      <c r="I9" s="28"/>
      <c r="J9" s="26" t="s">
        <v>51</v>
      </c>
      <c r="K9" s="26" t="s">
        <v>52</v>
      </c>
      <c r="L9" s="26" t="s">
        <v>53</v>
      </c>
      <c r="M9" s="29" t="s">
        <v>54</v>
      </c>
      <c r="N9" s="30"/>
      <c r="O9" s="30"/>
      <c r="P9" s="30"/>
      <c r="Q9" s="18">
        <f>P9*1.082</f>
        <v>0</v>
      </c>
      <c r="R9" s="18">
        <f>Q9*1.08</f>
        <v>0</v>
      </c>
      <c r="S9" s="18">
        <f t="shared" si="0"/>
        <v>0</v>
      </c>
    </row>
    <row r="10" spans="1:19" ht="168.75" customHeight="1">
      <c r="A10" s="55"/>
      <c r="B10" s="56"/>
      <c r="C10" s="57"/>
      <c r="D10" s="31"/>
      <c r="E10" s="32" t="s">
        <v>55</v>
      </c>
      <c r="F10" s="33" t="s">
        <v>48</v>
      </c>
      <c r="G10" s="34" t="s">
        <v>56</v>
      </c>
      <c r="H10" s="35" t="s">
        <v>57</v>
      </c>
      <c r="I10" s="36"/>
      <c r="J10" s="33" t="s">
        <v>58</v>
      </c>
      <c r="K10" s="33"/>
      <c r="L10" s="33"/>
      <c r="M10" s="33"/>
      <c r="N10" s="37"/>
      <c r="O10" s="37"/>
      <c r="P10" s="37"/>
      <c r="Q10" s="18">
        <f>P10*1.082</f>
        <v>0</v>
      </c>
      <c r="R10" s="18">
        <f>Q10*1.08</f>
        <v>0</v>
      </c>
      <c r="S10" s="18">
        <f t="shared" si="0"/>
        <v>0</v>
      </c>
    </row>
    <row r="11" spans="1:19" ht="27" customHeight="1">
      <c r="A11" s="55" t="s">
        <v>59</v>
      </c>
      <c r="B11" s="56" t="s">
        <v>60</v>
      </c>
      <c r="C11" s="57" t="s">
        <v>61</v>
      </c>
      <c r="D11" s="38" t="s">
        <v>62</v>
      </c>
      <c r="E11" s="39"/>
      <c r="F11" s="40"/>
      <c r="G11" s="41"/>
      <c r="H11" s="21"/>
      <c r="I11" s="21"/>
      <c r="J11" s="40"/>
      <c r="K11" s="40"/>
      <c r="L11" s="40"/>
      <c r="M11" s="40"/>
      <c r="N11" s="23">
        <v>15424.8</v>
      </c>
      <c r="O11" s="23">
        <v>13379.8</v>
      </c>
      <c r="P11" s="23">
        <v>25121.6</v>
      </c>
      <c r="Q11" s="18">
        <v>25574.2</v>
      </c>
      <c r="R11" s="18">
        <f>Q11*1.084</f>
        <v>27722.432800000002</v>
      </c>
      <c r="S11" s="18">
        <f t="shared" si="0"/>
        <v>29801.615260000002</v>
      </c>
    </row>
    <row r="12" spans="1:19" ht="97.5" customHeight="1">
      <c r="A12" s="55"/>
      <c r="B12" s="56"/>
      <c r="C12" s="57"/>
      <c r="D12" s="31"/>
      <c r="E12" s="32" t="s">
        <v>55</v>
      </c>
      <c r="F12" s="33" t="s">
        <v>63</v>
      </c>
      <c r="G12" s="34" t="s">
        <v>56</v>
      </c>
      <c r="H12" s="36" t="s">
        <v>64</v>
      </c>
      <c r="I12" s="36"/>
      <c r="J12" s="33"/>
      <c r="K12" s="33" t="s">
        <v>52</v>
      </c>
      <c r="L12" s="42" t="s">
        <v>65</v>
      </c>
      <c r="M12" s="42" t="s">
        <v>54</v>
      </c>
      <c r="N12" s="37"/>
      <c r="O12" s="37"/>
      <c r="P12" s="37"/>
      <c r="Q12" s="18">
        <f>P12*1.082</f>
        <v>0</v>
      </c>
      <c r="R12" s="18">
        <f>Q12*1.08</f>
        <v>0</v>
      </c>
      <c r="S12" s="18">
        <f t="shared" si="0"/>
        <v>0</v>
      </c>
    </row>
    <row r="13" spans="1:19" ht="18.75" customHeight="1">
      <c r="A13" s="55" t="s">
        <v>66</v>
      </c>
      <c r="B13" s="56" t="s">
        <v>67</v>
      </c>
      <c r="C13" s="57" t="s">
        <v>68</v>
      </c>
      <c r="D13" s="38" t="s">
        <v>69</v>
      </c>
      <c r="E13" s="39"/>
      <c r="F13" s="40"/>
      <c r="G13" s="41"/>
      <c r="H13" s="21"/>
      <c r="I13" s="21"/>
      <c r="J13" s="40"/>
      <c r="K13" s="40"/>
      <c r="L13" s="43"/>
      <c r="M13" s="40"/>
      <c r="N13" s="23">
        <v>5118.5</v>
      </c>
      <c r="O13" s="23">
        <v>5098.5</v>
      </c>
      <c r="P13" s="23">
        <v>1070</v>
      </c>
      <c r="Q13" s="18">
        <v>0</v>
      </c>
      <c r="R13" s="18">
        <f>Q13*1.08</f>
        <v>0</v>
      </c>
      <c r="S13" s="18">
        <f t="shared" si="0"/>
        <v>0</v>
      </c>
    </row>
    <row r="14" spans="1:19" ht="106.5" customHeight="1">
      <c r="A14" s="55"/>
      <c r="B14" s="56"/>
      <c r="C14" s="57"/>
      <c r="D14" s="24"/>
      <c r="E14" s="25" t="s">
        <v>55</v>
      </c>
      <c r="F14" s="26" t="s">
        <v>63</v>
      </c>
      <c r="G14" s="27" t="s">
        <v>56</v>
      </c>
      <c r="H14" s="28" t="s">
        <v>64</v>
      </c>
      <c r="I14" s="28"/>
      <c r="J14" s="26"/>
      <c r="K14" s="33" t="s">
        <v>52</v>
      </c>
      <c r="L14" s="42" t="s">
        <v>70</v>
      </c>
      <c r="M14" s="42" t="s">
        <v>54</v>
      </c>
      <c r="N14" s="30"/>
      <c r="O14" s="30"/>
      <c r="P14" s="30"/>
      <c r="Q14" s="18">
        <f>P14*1.082</f>
        <v>0</v>
      </c>
      <c r="R14" s="18">
        <f>Q14*1.08</f>
        <v>0</v>
      </c>
      <c r="S14" s="18">
        <f t="shared" si="0"/>
        <v>0</v>
      </c>
    </row>
    <row r="15" spans="1:19" ht="89.25" customHeight="1">
      <c r="A15" s="55"/>
      <c r="B15" s="56"/>
      <c r="C15" s="57"/>
      <c r="D15" s="31"/>
      <c r="E15" s="32" t="s">
        <v>71</v>
      </c>
      <c r="F15" s="33" t="s">
        <v>72</v>
      </c>
      <c r="G15" s="34" t="s">
        <v>56</v>
      </c>
      <c r="H15" s="36" t="s">
        <v>64</v>
      </c>
      <c r="I15" s="36"/>
      <c r="J15" s="33"/>
      <c r="K15" s="33"/>
      <c r="L15" s="33"/>
      <c r="M15" s="33"/>
      <c r="N15" s="37"/>
      <c r="O15" s="37"/>
      <c r="P15" s="37"/>
      <c r="Q15" s="18">
        <f>P15*1.082</f>
        <v>0</v>
      </c>
      <c r="R15" s="18">
        <f>Q15*1.08</f>
        <v>0</v>
      </c>
      <c r="S15" s="18">
        <f t="shared" si="0"/>
        <v>0</v>
      </c>
    </row>
    <row r="16" spans="1:19" ht="21" customHeight="1">
      <c r="A16" s="55" t="s">
        <v>73</v>
      </c>
      <c r="B16" s="56" t="s">
        <v>74</v>
      </c>
      <c r="C16" s="57" t="s">
        <v>75</v>
      </c>
      <c r="D16" s="38" t="s">
        <v>76</v>
      </c>
      <c r="E16" s="39"/>
      <c r="F16" s="40"/>
      <c r="G16" s="41"/>
      <c r="H16" s="21"/>
      <c r="I16" s="21"/>
      <c r="J16" s="40"/>
      <c r="K16" s="40"/>
      <c r="L16" s="40"/>
      <c r="M16" s="40"/>
      <c r="N16" s="23">
        <v>196</v>
      </c>
      <c r="O16" s="23">
        <v>196</v>
      </c>
      <c r="P16" s="23">
        <v>0</v>
      </c>
      <c r="Q16" s="18">
        <v>30</v>
      </c>
      <c r="R16" s="18">
        <v>0</v>
      </c>
      <c r="S16" s="18">
        <v>0</v>
      </c>
    </row>
    <row r="17" spans="1:19" ht="183" customHeight="1">
      <c r="A17" s="55"/>
      <c r="B17" s="56"/>
      <c r="C17" s="57"/>
      <c r="D17" s="31"/>
      <c r="E17" s="32" t="s">
        <v>55</v>
      </c>
      <c r="F17" s="33" t="s">
        <v>77</v>
      </c>
      <c r="G17" s="34" t="s">
        <v>78</v>
      </c>
      <c r="H17" s="35" t="s">
        <v>79</v>
      </c>
      <c r="I17" s="36"/>
      <c r="J17" s="33" t="s">
        <v>80</v>
      </c>
      <c r="K17" s="33" t="s">
        <v>52</v>
      </c>
      <c r="L17" s="42" t="s">
        <v>81</v>
      </c>
      <c r="M17" s="42" t="s">
        <v>54</v>
      </c>
      <c r="N17" s="37"/>
      <c r="O17" s="37"/>
      <c r="P17" s="37"/>
      <c r="Q17" s="18">
        <f aca="true" t="shared" si="1" ref="Q17:Q22">P17*1.082</f>
        <v>0</v>
      </c>
      <c r="R17" s="18">
        <f aca="true" t="shared" si="2" ref="R17:R22">Q17*1.08</f>
        <v>0</v>
      </c>
      <c r="S17" s="18">
        <f aca="true" t="shared" si="3" ref="S17:S48">R17*1.075</f>
        <v>0</v>
      </c>
    </row>
    <row r="18" spans="1:19" ht="123.75">
      <c r="A18" s="12" t="s">
        <v>82</v>
      </c>
      <c r="B18" s="13" t="s">
        <v>83</v>
      </c>
      <c r="C18" s="14" t="s">
        <v>84</v>
      </c>
      <c r="D18" s="15"/>
      <c r="E18" s="13"/>
      <c r="F18" s="44"/>
      <c r="G18" s="45"/>
      <c r="H18" s="45"/>
      <c r="I18" s="16"/>
      <c r="J18" s="44"/>
      <c r="K18" s="44"/>
      <c r="L18" s="44"/>
      <c r="M18" s="44"/>
      <c r="N18" s="18"/>
      <c r="O18" s="18"/>
      <c r="P18" s="18"/>
      <c r="Q18" s="18">
        <f t="shared" si="1"/>
        <v>0</v>
      </c>
      <c r="R18" s="18">
        <f t="shared" si="2"/>
        <v>0</v>
      </c>
      <c r="S18" s="18">
        <f t="shared" si="3"/>
        <v>0</v>
      </c>
    </row>
    <row r="19" spans="1:19" ht="83.25" customHeight="1">
      <c r="A19" s="12" t="s">
        <v>85</v>
      </c>
      <c r="B19" s="13" t="s">
        <v>86</v>
      </c>
      <c r="C19" s="14" t="s">
        <v>87</v>
      </c>
      <c r="D19" s="15"/>
      <c r="E19" s="13"/>
      <c r="F19" s="44"/>
      <c r="G19" s="45"/>
      <c r="H19" s="45"/>
      <c r="I19" s="16"/>
      <c r="J19" s="44"/>
      <c r="K19" s="44"/>
      <c r="L19" s="44"/>
      <c r="M19" s="44"/>
      <c r="N19" s="18"/>
      <c r="O19" s="18"/>
      <c r="P19" s="18"/>
      <c r="Q19" s="18">
        <f t="shared" si="1"/>
        <v>0</v>
      </c>
      <c r="R19" s="18">
        <f t="shared" si="2"/>
        <v>0</v>
      </c>
      <c r="S19" s="18">
        <f t="shared" si="3"/>
        <v>0</v>
      </c>
    </row>
    <row r="20" spans="1:19" ht="103.5" customHeight="1">
      <c r="A20" s="46" t="s">
        <v>88</v>
      </c>
      <c r="B20" s="13" t="s">
        <v>89</v>
      </c>
      <c r="C20" s="14" t="s">
        <v>90</v>
      </c>
      <c r="D20" s="15"/>
      <c r="E20" s="13"/>
      <c r="F20" s="44"/>
      <c r="G20" s="45"/>
      <c r="H20" s="45"/>
      <c r="I20" s="16"/>
      <c r="J20" s="44"/>
      <c r="K20" s="44"/>
      <c r="L20" s="44"/>
      <c r="M20" s="44"/>
      <c r="N20" s="18"/>
      <c r="O20" s="18"/>
      <c r="P20" s="18"/>
      <c r="Q20" s="18">
        <f t="shared" si="1"/>
        <v>0</v>
      </c>
      <c r="R20" s="18">
        <f t="shared" si="2"/>
        <v>0</v>
      </c>
      <c r="S20" s="18">
        <f t="shared" si="3"/>
        <v>0</v>
      </c>
    </row>
    <row r="21" spans="1:19" ht="50.25" customHeight="1">
      <c r="A21" s="46" t="s">
        <v>91</v>
      </c>
      <c r="B21" s="13" t="s">
        <v>92</v>
      </c>
      <c r="C21" s="14" t="s">
        <v>93</v>
      </c>
      <c r="D21" s="15"/>
      <c r="E21" s="13"/>
      <c r="F21" s="44"/>
      <c r="G21" s="45"/>
      <c r="H21" s="45"/>
      <c r="I21" s="16"/>
      <c r="J21" s="44"/>
      <c r="K21" s="44"/>
      <c r="L21" s="44"/>
      <c r="M21" s="44"/>
      <c r="N21" s="18"/>
      <c r="O21" s="18"/>
      <c r="P21" s="18"/>
      <c r="Q21" s="18">
        <f t="shared" si="1"/>
        <v>0</v>
      </c>
      <c r="R21" s="18">
        <f t="shared" si="2"/>
        <v>0</v>
      </c>
      <c r="S21" s="18">
        <f t="shared" si="3"/>
        <v>0</v>
      </c>
    </row>
    <row r="22" spans="1:19" ht="42" customHeight="1">
      <c r="A22" s="46" t="s">
        <v>94</v>
      </c>
      <c r="B22" s="13" t="s">
        <v>95</v>
      </c>
      <c r="C22" s="14" t="s">
        <v>96</v>
      </c>
      <c r="D22" s="15"/>
      <c r="E22" s="13"/>
      <c r="F22" s="44"/>
      <c r="G22" s="45"/>
      <c r="H22" s="45"/>
      <c r="I22" s="16"/>
      <c r="J22" s="44"/>
      <c r="K22" s="44"/>
      <c r="L22" s="44"/>
      <c r="M22" s="44"/>
      <c r="N22" s="18"/>
      <c r="O22" s="18"/>
      <c r="P22" s="18"/>
      <c r="Q22" s="18">
        <f t="shared" si="1"/>
        <v>0</v>
      </c>
      <c r="R22" s="18">
        <f t="shared" si="2"/>
        <v>0</v>
      </c>
      <c r="S22" s="18">
        <f t="shared" si="3"/>
        <v>0</v>
      </c>
    </row>
    <row r="23" spans="1:19" ht="21" customHeight="1">
      <c r="A23" s="55" t="s">
        <v>97</v>
      </c>
      <c r="B23" s="56" t="s">
        <v>98</v>
      </c>
      <c r="C23" s="57" t="s">
        <v>99</v>
      </c>
      <c r="D23" s="38" t="s">
        <v>100</v>
      </c>
      <c r="E23" s="39"/>
      <c r="F23" s="21"/>
      <c r="G23" s="41"/>
      <c r="H23" s="41"/>
      <c r="I23" s="21"/>
      <c r="J23" s="40"/>
      <c r="K23" s="40"/>
      <c r="L23" s="40"/>
      <c r="M23" s="40"/>
      <c r="N23" s="23">
        <v>119.7</v>
      </c>
      <c r="O23" s="23">
        <v>52.5</v>
      </c>
      <c r="P23" s="23">
        <v>1085.5</v>
      </c>
      <c r="Q23" s="18">
        <v>100</v>
      </c>
      <c r="R23" s="18">
        <f>Q23*1.084</f>
        <v>108.4</v>
      </c>
      <c r="S23" s="18">
        <f t="shared" si="3"/>
        <v>116.53</v>
      </c>
    </row>
    <row r="24" spans="1:19" ht="98.25" customHeight="1">
      <c r="A24" s="55"/>
      <c r="B24" s="56"/>
      <c r="C24" s="57"/>
      <c r="D24" s="31"/>
      <c r="E24" s="32" t="s">
        <v>55</v>
      </c>
      <c r="F24" s="36" t="s">
        <v>101</v>
      </c>
      <c r="G24" s="34" t="s">
        <v>78</v>
      </c>
      <c r="H24" s="34" t="s">
        <v>64</v>
      </c>
      <c r="I24" s="36"/>
      <c r="J24" s="33"/>
      <c r="K24" s="33" t="s">
        <v>52</v>
      </c>
      <c r="L24" s="42" t="s">
        <v>102</v>
      </c>
      <c r="M24" s="42" t="s">
        <v>54</v>
      </c>
      <c r="N24" s="37"/>
      <c r="O24" s="37"/>
      <c r="P24" s="37"/>
      <c r="Q24" s="18">
        <f>P24*1.082</f>
        <v>0</v>
      </c>
      <c r="R24" s="18">
        <f>Q24*1.08</f>
        <v>0</v>
      </c>
      <c r="S24" s="18">
        <f t="shared" si="3"/>
        <v>0</v>
      </c>
    </row>
    <row r="25" spans="1:19" ht="25.5" customHeight="1">
      <c r="A25" s="55" t="s">
        <v>103</v>
      </c>
      <c r="B25" s="56" t="s">
        <v>104</v>
      </c>
      <c r="C25" s="57" t="s">
        <v>105</v>
      </c>
      <c r="D25" s="38" t="s">
        <v>106</v>
      </c>
      <c r="E25" s="39"/>
      <c r="F25" s="21"/>
      <c r="G25" s="21"/>
      <c r="H25" s="41"/>
      <c r="I25" s="21"/>
      <c r="J25" s="40"/>
      <c r="K25" s="40"/>
      <c r="L25" s="40"/>
      <c r="M25" s="40"/>
      <c r="N25" s="23">
        <v>16896.6</v>
      </c>
      <c r="O25" s="23">
        <v>9278.4</v>
      </c>
      <c r="P25" s="23">
        <v>21392.6</v>
      </c>
      <c r="Q25" s="18">
        <v>1421</v>
      </c>
      <c r="R25" s="18">
        <f>Q25*1.084</f>
        <v>1540.364</v>
      </c>
      <c r="S25" s="18">
        <f t="shared" si="3"/>
        <v>1655.8913</v>
      </c>
    </row>
    <row r="26" spans="1:19" ht="100.5" customHeight="1">
      <c r="A26" s="55"/>
      <c r="B26" s="56"/>
      <c r="C26" s="57"/>
      <c r="D26" s="31"/>
      <c r="E26" s="32" t="s">
        <v>55</v>
      </c>
      <c r="F26" s="36" t="s">
        <v>101</v>
      </c>
      <c r="G26" s="36" t="s">
        <v>78</v>
      </c>
      <c r="H26" s="34" t="s">
        <v>64</v>
      </c>
      <c r="I26" s="36"/>
      <c r="J26" s="33"/>
      <c r="K26" s="33" t="s">
        <v>52</v>
      </c>
      <c r="L26" s="42" t="s">
        <v>107</v>
      </c>
      <c r="M26" s="42" t="s">
        <v>54</v>
      </c>
      <c r="N26" s="37"/>
      <c r="O26" s="37"/>
      <c r="P26" s="37"/>
      <c r="Q26" s="18">
        <v>0</v>
      </c>
      <c r="R26" s="18">
        <f aca="true" t="shared" si="4" ref="R26:R35">Q26*1.08</f>
        <v>0</v>
      </c>
      <c r="S26" s="18">
        <f t="shared" si="3"/>
        <v>0</v>
      </c>
    </row>
    <row r="27" spans="1:19" ht="19.5" customHeight="1">
      <c r="A27" s="55" t="s">
        <v>108</v>
      </c>
      <c r="B27" s="56" t="s">
        <v>109</v>
      </c>
      <c r="C27" s="57" t="s">
        <v>110</v>
      </c>
      <c r="D27" s="38" t="s">
        <v>111</v>
      </c>
      <c r="E27" s="39"/>
      <c r="F27" s="21"/>
      <c r="G27" s="21"/>
      <c r="H27" s="41"/>
      <c r="I27" s="21"/>
      <c r="J27" s="40"/>
      <c r="K27" s="40"/>
      <c r="L27" s="40"/>
      <c r="M27" s="40"/>
      <c r="N27" s="23">
        <v>15257.6</v>
      </c>
      <c r="O27" s="23">
        <v>5538.3</v>
      </c>
      <c r="P27" s="23">
        <v>3797.8</v>
      </c>
      <c r="Q27" s="18">
        <v>0</v>
      </c>
      <c r="R27" s="18">
        <f t="shared" si="4"/>
        <v>0</v>
      </c>
      <c r="S27" s="18">
        <f t="shared" si="3"/>
        <v>0</v>
      </c>
    </row>
    <row r="28" spans="1:19" ht="99" customHeight="1">
      <c r="A28" s="55"/>
      <c r="B28" s="56"/>
      <c r="C28" s="57"/>
      <c r="D28" s="31"/>
      <c r="E28" s="32" t="s">
        <v>55</v>
      </c>
      <c r="F28" s="47" t="s">
        <v>101</v>
      </c>
      <c r="G28" s="47" t="s">
        <v>78</v>
      </c>
      <c r="H28" s="34" t="s">
        <v>64</v>
      </c>
      <c r="I28" s="36"/>
      <c r="J28" s="33"/>
      <c r="K28" s="33" t="s">
        <v>52</v>
      </c>
      <c r="L28" s="42" t="s">
        <v>112</v>
      </c>
      <c r="M28" s="42" t="s">
        <v>54</v>
      </c>
      <c r="N28" s="37"/>
      <c r="O28" s="37"/>
      <c r="P28" s="37"/>
      <c r="Q28" s="18">
        <f>P28*1.082</f>
        <v>0</v>
      </c>
      <c r="R28" s="18">
        <f t="shared" si="4"/>
        <v>0</v>
      </c>
      <c r="S28" s="18">
        <f t="shared" si="3"/>
        <v>0</v>
      </c>
    </row>
    <row r="29" spans="1:19" ht="17.25" customHeight="1">
      <c r="A29" s="55" t="s">
        <v>113</v>
      </c>
      <c r="B29" s="56" t="s">
        <v>114</v>
      </c>
      <c r="C29" s="57" t="s">
        <v>115</v>
      </c>
      <c r="D29" s="38" t="s">
        <v>116</v>
      </c>
      <c r="E29" s="39"/>
      <c r="F29" s="21"/>
      <c r="G29" s="21"/>
      <c r="H29" s="41"/>
      <c r="I29" s="21"/>
      <c r="J29" s="40"/>
      <c r="K29" s="40"/>
      <c r="L29" s="40"/>
      <c r="M29" s="40"/>
      <c r="N29" s="23">
        <v>1960</v>
      </c>
      <c r="O29" s="23">
        <v>0</v>
      </c>
      <c r="P29" s="23">
        <v>17176.3</v>
      </c>
      <c r="Q29" s="18">
        <v>0</v>
      </c>
      <c r="R29" s="18">
        <f t="shared" si="4"/>
        <v>0</v>
      </c>
      <c r="S29" s="18">
        <f t="shared" si="3"/>
        <v>0</v>
      </c>
    </row>
    <row r="30" spans="1:19" ht="98.25" customHeight="1">
      <c r="A30" s="55"/>
      <c r="B30" s="56"/>
      <c r="C30" s="57"/>
      <c r="D30" s="24"/>
      <c r="E30" s="25" t="s">
        <v>55</v>
      </c>
      <c r="F30" s="48" t="s">
        <v>101</v>
      </c>
      <c r="G30" s="48" t="s">
        <v>78</v>
      </c>
      <c r="H30" s="27" t="s">
        <v>64</v>
      </c>
      <c r="I30" s="28"/>
      <c r="J30" s="26"/>
      <c r="K30" s="33" t="s">
        <v>52</v>
      </c>
      <c r="L30" s="42" t="s">
        <v>117</v>
      </c>
      <c r="M30" s="42" t="s">
        <v>118</v>
      </c>
      <c r="N30" s="30"/>
      <c r="O30" s="30"/>
      <c r="P30" s="30"/>
      <c r="Q30" s="18">
        <f>P30*1.082</f>
        <v>0</v>
      </c>
      <c r="R30" s="18">
        <f t="shared" si="4"/>
        <v>0</v>
      </c>
      <c r="S30" s="18">
        <f t="shared" si="3"/>
        <v>0</v>
      </c>
    </row>
    <row r="31" spans="1:19" ht="52.5" customHeight="1">
      <c r="A31" s="55"/>
      <c r="B31" s="56"/>
      <c r="C31" s="57"/>
      <c r="D31" s="31"/>
      <c r="E31" s="32" t="s">
        <v>119</v>
      </c>
      <c r="F31" s="47" t="s">
        <v>120</v>
      </c>
      <c r="G31" s="47" t="s">
        <v>121</v>
      </c>
      <c r="H31" s="34" t="s">
        <v>64</v>
      </c>
      <c r="I31" s="36"/>
      <c r="J31" s="33"/>
      <c r="K31" s="33"/>
      <c r="L31" s="33"/>
      <c r="M31" s="33"/>
      <c r="N31" s="37"/>
      <c r="O31" s="37"/>
      <c r="P31" s="37"/>
      <c r="Q31" s="18">
        <f>P31*1.082</f>
        <v>0</v>
      </c>
      <c r="R31" s="18">
        <f t="shared" si="4"/>
        <v>0</v>
      </c>
      <c r="S31" s="18">
        <f t="shared" si="3"/>
        <v>0</v>
      </c>
    </row>
    <row r="32" spans="1:19" ht="16.5" customHeight="1">
      <c r="A32" s="55" t="s">
        <v>122</v>
      </c>
      <c r="B32" s="56" t="s">
        <v>123</v>
      </c>
      <c r="C32" s="57" t="s">
        <v>124</v>
      </c>
      <c r="D32" s="38" t="s">
        <v>125</v>
      </c>
      <c r="E32" s="39"/>
      <c r="F32" s="49"/>
      <c r="G32" s="49"/>
      <c r="H32" s="41"/>
      <c r="I32" s="21"/>
      <c r="J32" s="40"/>
      <c r="K32" s="40"/>
      <c r="L32" s="40"/>
      <c r="M32" s="40"/>
      <c r="N32" s="23">
        <v>0</v>
      </c>
      <c r="O32" s="23">
        <v>0</v>
      </c>
      <c r="P32" s="23">
        <v>1203.3</v>
      </c>
      <c r="Q32" s="18">
        <v>0</v>
      </c>
      <c r="R32" s="18">
        <f t="shared" si="4"/>
        <v>0</v>
      </c>
      <c r="S32" s="18">
        <f t="shared" si="3"/>
        <v>0</v>
      </c>
    </row>
    <row r="33" spans="1:19" ht="99" customHeight="1">
      <c r="A33" s="55"/>
      <c r="B33" s="56"/>
      <c r="C33" s="57"/>
      <c r="D33" s="31"/>
      <c r="E33" s="32" t="s">
        <v>55</v>
      </c>
      <c r="F33" s="47" t="s">
        <v>101</v>
      </c>
      <c r="G33" s="47" t="s">
        <v>78</v>
      </c>
      <c r="H33" s="34" t="s">
        <v>64</v>
      </c>
      <c r="I33" s="36"/>
      <c r="J33" s="33"/>
      <c r="K33" s="33" t="s">
        <v>52</v>
      </c>
      <c r="L33" s="42" t="s">
        <v>126</v>
      </c>
      <c r="M33" s="42" t="s">
        <v>54</v>
      </c>
      <c r="N33" s="37"/>
      <c r="O33" s="37"/>
      <c r="P33" s="37"/>
      <c r="Q33" s="18">
        <f>P33*1.082</f>
        <v>0</v>
      </c>
      <c r="R33" s="18">
        <f t="shared" si="4"/>
        <v>0</v>
      </c>
      <c r="S33" s="18">
        <f t="shared" si="3"/>
        <v>0</v>
      </c>
    </row>
    <row r="34" spans="1:19" ht="16.5" customHeight="1">
      <c r="A34" s="55" t="s">
        <v>127</v>
      </c>
      <c r="B34" s="56" t="s">
        <v>128</v>
      </c>
      <c r="C34" s="58" t="s">
        <v>129</v>
      </c>
      <c r="D34" s="38" t="s">
        <v>130</v>
      </c>
      <c r="E34" s="39"/>
      <c r="F34" s="21"/>
      <c r="G34" s="21"/>
      <c r="H34" s="41"/>
      <c r="I34" s="21"/>
      <c r="J34" s="40"/>
      <c r="K34" s="40"/>
      <c r="L34" s="40"/>
      <c r="M34" s="40"/>
      <c r="N34" s="23">
        <v>0</v>
      </c>
      <c r="O34" s="23">
        <v>0</v>
      </c>
      <c r="P34" s="23">
        <v>0</v>
      </c>
      <c r="Q34" s="18">
        <f>P34*1.082</f>
        <v>0</v>
      </c>
      <c r="R34" s="18">
        <f t="shared" si="4"/>
        <v>0</v>
      </c>
      <c r="S34" s="18">
        <f t="shared" si="3"/>
        <v>0</v>
      </c>
    </row>
    <row r="35" spans="1:19" ht="135" customHeight="1">
      <c r="A35" s="55"/>
      <c r="B35" s="56"/>
      <c r="C35" s="58"/>
      <c r="D35" s="31"/>
      <c r="E35" s="32" t="s">
        <v>55</v>
      </c>
      <c r="F35" s="47" t="s">
        <v>101</v>
      </c>
      <c r="G35" s="47" t="s">
        <v>78</v>
      </c>
      <c r="H35" s="34" t="s">
        <v>131</v>
      </c>
      <c r="I35" s="36"/>
      <c r="J35" s="33" t="s">
        <v>132</v>
      </c>
      <c r="K35" s="33" t="s">
        <v>52</v>
      </c>
      <c r="L35" s="42" t="s">
        <v>133</v>
      </c>
      <c r="M35" s="42" t="s">
        <v>54</v>
      </c>
      <c r="N35" s="37"/>
      <c r="O35" s="37"/>
      <c r="P35" s="37"/>
      <c r="Q35" s="18">
        <f>P35*1.082</f>
        <v>0</v>
      </c>
      <c r="R35" s="18">
        <f t="shared" si="4"/>
        <v>0</v>
      </c>
      <c r="S35" s="18">
        <f t="shared" si="3"/>
        <v>0</v>
      </c>
    </row>
    <row r="36" spans="1:19" ht="21" customHeight="1">
      <c r="A36" s="55" t="s">
        <v>134</v>
      </c>
      <c r="B36" s="56" t="s">
        <v>135</v>
      </c>
      <c r="C36" s="57" t="s">
        <v>136</v>
      </c>
      <c r="D36" s="38" t="s">
        <v>137</v>
      </c>
      <c r="E36" s="39"/>
      <c r="F36" s="21"/>
      <c r="G36" s="21"/>
      <c r="H36" s="41"/>
      <c r="I36" s="21"/>
      <c r="J36" s="40"/>
      <c r="K36" s="40"/>
      <c r="L36" s="40"/>
      <c r="M36" s="40"/>
      <c r="N36" s="23">
        <v>0</v>
      </c>
      <c r="O36" s="23">
        <v>0</v>
      </c>
      <c r="P36" s="23">
        <v>95.4</v>
      </c>
      <c r="Q36" s="18">
        <v>130</v>
      </c>
      <c r="R36" s="18">
        <f>Q36*1.084</f>
        <v>140.92000000000002</v>
      </c>
      <c r="S36" s="18">
        <f t="shared" si="3"/>
        <v>151.489</v>
      </c>
    </row>
    <row r="37" spans="1:19" ht="158.25" customHeight="1">
      <c r="A37" s="55"/>
      <c r="B37" s="56"/>
      <c r="C37" s="57"/>
      <c r="D37" s="24"/>
      <c r="E37" s="25" t="s">
        <v>55</v>
      </c>
      <c r="F37" s="48" t="s">
        <v>101</v>
      </c>
      <c r="G37" s="48" t="s">
        <v>78</v>
      </c>
      <c r="H37" s="27" t="s">
        <v>138</v>
      </c>
      <c r="I37" s="28"/>
      <c r="J37" s="26" t="s">
        <v>139</v>
      </c>
      <c r="K37" s="33" t="s">
        <v>52</v>
      </c>
      <c r="L37" s="42" t="s">
        <v>140</v>
      </c>
      <c r="M37" s="42" t="s">
        <v>54</v>
      </c>
      <c r="N37" s="30"/>
      <c r="O37" s="30"/>
      <c r="P37" s="30"/>
      <c r="Q37" s="18">
        <f>P37*1.082</f>
        <v>0</v>
      </c>
      <c r="R37" s="18">
        <f>Q37*1.08</f>
        <v>0</v>
      </c>
      <c r="S37" s="18">
        <f t="shared" si="3"/>
        <v>0</v>
      </c>
    </row>
    <row r="38" spans="1:19" ht="245.25" customHeight="1">
      <c r="A38" s="55"/>
      <c r="B38" s="56"/>
      <c r="C38" s="57"/>
      <c r="D38" s="31"/>
      <c r="E38" s="32" t="s">
        <v>141</v>
      </c>
      <c r="F38" s="47" t="s">
        <v>142</v>
      </c>
      <c r="G38" s="47" t="s">
        <v>143</v>
      </c>
      <c r="H38" s="34" t="s">
        <v>144</v>
      </c>
      <c r="I38" s="36"/>
      <c r="J38" s="33" t="s">
        <v>145</v>
      </c>
      <c r="K38" s="33"/>
      <c r="L38" s="42"/>
      <c r="M38" s="42"/>
      <c r="N38" s="37"/>
      <c r="O38" s="37"/>
      <c r="P38" s="37"/>
      <c r="Q38" s="18">
        <f>P38*1.082</f>
        <v>0</v>
      </c>
      <c r="R38" s="18">
        <f>Q38*1.08</f>
        <v>0</v>
      </c>
      <c r="S38" s="18">
        <f t="shared" si="3"/>
        <v>0</v>
      </c>
    </row>
    <row r="39" spans="1:19" ht="12.75" customHeight="1">
      <c r="A39" s="55" t="s">
        <v>146</v>
      </c>
      <c r="B39" s="56" t="s">
        <v>147</v>
      </c>
      <c r="C39" s="57" t="s">
        <v>148</v>
      </c>
      <c r="D39" s="38" t="s">
        <v>149</v>
      </c>
      <c r="E39" s="39"/>
      <c r="F39" s="21"/>
      <c r="G39" s="21"/>
      <c r="H39" s="41"/>
      <c r="I39" s="21"/>
      <c r="J39" s="40"/>
      <c r="K39" s="40"/>
      <c r="L39" s="40"/>
      <c r="M39" s="40"/>
      <c r="N39" s="23">
        <v>0</v>
      </c>
      <c r="O39" s="23">
        <v>0</v>
      </c>
      <c r="P39" s="23">
        <v>0</v>
      </c>
      <c r="Q39" s="18">
        <v>30</v>
      </c>
      <c r="R39" s="18">
        <f>Q39*1.084</f>
        <v>32.52</v>
      </c>
      <c r="S39" s="18">
        <f t="shared" si="3"/>
        <v>34.959</v>
      </c>
    </row>
    <row r="40" spans="1:19" ht="103.5" customHeight="1">
      <c r="A40" s="55"/>
      <c r="B40" s="56"/>
      <c r="C40" s="57"/>
      <c r="D40" s="24"/>
      <c r="E40" s="25" t="s">
        <v>55</v>
      </c>
      <c r="F40" s="28" t="s">
        <v>101</v>
      </c>
      <c r="G40" s="28" t="s">
        <v>78</v>
      </c>
      <c r="H40" s="27" t="s">
        <v>150</v>
      </c>
      <c r="I40" s="28"/>
      <c r="J40" s="26" t="s">
        <v>151</v>
      </c>
      <c r="K40" s="33" t="s">
        <v>52</v>
      </c>
      <c r="L40" s="42" t="s">
        <v>152</v>
      </c>
      <c r="M40" s="42" t="s">
        <v>54</v>
      </c>
      <c r="N40" s="30"/>
      <c r="O40" s="30"/>
      <c r="P40" s="30"/>
      <c r="Q40" s="18">
        <f aca="true" t="shared" si="5" ref="Q40:Q46">P40*1.082</f>
        <v>0</v>
      </c>
      <c r="R40" s="18">
        <f aca="true" t="shared" si="6" ref="R40:R46">Q40*1.08</f>
        <v>0</v>
      </c>
      <c r="S40" s="18">
        <f t="shared" si="3"/>
        <v>0</v>
      </c>
    </row>
    <row r="41" spans="1:19" ht="12.75" customHeight="1" hidden="1">
      <c r="A41" s="55"/>
      <c r="B41" s="56"/>
      <c r="C41" s="57"/>
      <c r="D41" s="31"/>
      <c r="E41" s="32" t="s">
        <v>153</v>
      </c>
      <c r="F41" s="36" t="s">
        <v>154</v>
      </c>
      <c r="G41" s="36" t="s">
        <v>155</v>
      </c>
      <c r="H41" s="34" t="s">
        <v>64</v>
      </c>
      <c r="I41" s="36"/>
      <c r="J41" s="33"/>
      <c r="K41" s="33"/>
      <c r="L41" s="33"/>
      <c r="M41" s="33"/>
      <c r="N41" s="37"/>
      <c r="O41" s="37"/>
      <c r="P41" s="37"/>
      <c r="Q41" s="18">
        <f t="shared" si="5"/>
        <v>0</v>
      </c>
      <c r="R41" s="18">
        <f t="shared" si="6"/>
        <v>0</v>
      </c>
      <c r="S41" s="18">
        <f t="shared" si="3"/>
        <v>0</v>
      </c>
    </row>
    <row r="42" spans="1:19" ht="18.75" customHeight="1">
      <c r="A42" s="55" t="s">
        <v>156</v>
      </c>
      <c r="B42" s="56" t="s">
        <v>157</v>
      </c>
      <c r="C42" s="57" t="s">
        <v>158</v>
      </c>
      <c r="D42" s="38" t="s">
        <v>159</v>
      </c>
      <c r="E42" s="39"/>
      <c r="F42" s="21"/>
      <c r="G42" s="21"/>
      <c r="H42" s="41"/>
      <c r="I42" s="21"/>
      <c r="J42" s="40"/>
      <c r="K42" s="40"/>
      <c r="L42" s="40"/>
      <c r="M42" s="40"/>
      <c r="N42" s="23">
        <v>0</v>
      </c>
      <c r="O42" s="23">
        <v>0</v>
      </c>
      <c r="P42" s="23">
        <v>0</v>
      </c>
      <c r="Q42" s="18">
        <f t="shared" si="5"/>
        <v>0</v>
      </c>
      <c r="R42" s="18">
        <f t="shared" si="6"/>
        <v>0</v>
      </c>
      <c r="S42" s="18">
        <f t="shared" si="3"/>
        <v>0</v>
      </c>
    </row>
    <row r="43" spans="1:19" ht="102.75" customHeight="1">
      <c r="A43" s="55"/>
      <c r="B43" s="56"/>
      <c r="C43" s="57"/>
      <c r="D43" s="31"/>
      <c r="E43" s="32" t="s">
        <v>55</v>
      </c>
      <c r="F43" s="36" t="s">
        <v>101</v>
      </c>
      <c r="G43" s="36" t="s">
        <v>78</v>
      </c>
      <c r="H43" s="34" t="s">
        <v>64</v>
      </c>
      <c r="I43" s="36"/>
      <c r="J43" s="33"/>
      <c r="K43" s="33"/>
      <c r="L43" s="33"/>
      <c r="M43" s="33"/>
      <c r="N43" s="37"/>
      <c r="O43" s="37"/>
      <c r="P43" s="37"/>
      <c r="Q43" s="18">
        <f t="shared" si="5"/>
        <v>0</v>
      </c>
      <c r="R43" s="18">
        <f t="shared" si="6"/>
        <v>0</v>
      </c>
      <c r="S43" s="18">
        <f t="shared" si="3"/>
        <v>0</v>
      </c>
    </row>
    <row r="44" spans="1:19" ht="15" customHeight="1">
      <c r="A44" s="55" t="s">
        <v>160</v>
      </c>
      <c r="B44" s="56" t="s">
        <v>161</v>
      </c>
      <c r="C44" s="57" t="s">
        <v>162</v>
      </c>
      <c r="D44" s="38" t="s">
        <v>163</v>
      </c>
      <c r="E44" s="39"/>
      <c r="F44" s="21"/>
      <c r="G44" s="21"/>
      <c r="H44" s="41"/>
      <c r="I44" s="21"/>
      <c r="J44" s="40"/>
      <c r="K44" s="40"/>
      <c r="L44" s="40"/>
      <c r="M44" s="40"/>
      <c r="N44" s="23">
        <v>103.9</v>
      </c>
      <c r="O44" s="23">
        <v>103.9</v>
      </c>
      <c r="P44" s="23">
        <v>0</v>
      </c>
      <c r="Q44" s="18">
        <f t="shared" si="5"/>
        <v>0</v>
      </c>
      <c r="R44" s="18">
        <f t="shared" si="6"/>
        <v>0</v>
      </c>
      <c r="S44" s="18">
        <f t="shared" si="3"/>
        <v>0</v>
      </c>
    </row>
    <row r="45" spans="1:19" ht="101.25" customHeight="1">
      <c r="A45" s="55"/>
      <c r="B45" s="56"/>
      <c r="C45" s="57"/>
      <c r="D45" s="24"/>
      <c r="E45" s="25" t="s">
        <v>55</v>
      </c>
      <c r="F45" s="48" t="s">
        <v>101</v>
      </c>
      <c r="G45" s="48" t="s">
        <v>78</v>
      </c>
      <c r="H45" s="27" t="s">
        <v>64</v>
      </c>
      <c r="I45" s="28"/>
      <c r="J45" s="26"/>
      <c r="K45" s="33" t="s">
        <v>52</v>
      </c>
      <c r="L45" s="42" t="s">
        <v>164</v>
      </c>
      <c r="M45" s="42" t="s">
        <v>54</v>
      </c>
      <c r="N45" s="30"/>
      <c r="O45" s="30"/>
      <c r="P45" s="30"/>
      <c r="Q45" s="18">
        <f t="shared" si="5"/>
        <v>0</v>
      </c>
      <c r="R45" s="18">
        <f t="shared" si="6"/>
        <v>0</v>
      </c>
      <c r="S45" s="18">
        <f t="shared" si="3"/>
        <v>0</v>
      </c>
    </row>
    <row r="46" spans="1:19" ht="49.5" customHeight="1">
      <c r="A46" s="55"/>
      <c r="B46" s="56"/>
      <c r="C46" s="57"/>
      <c r="D46" s="31"/>
      <c r="E46" s="32" t="s">
        <v>165</v>
      </c>
      <c r="F46" s="47" t="s">
        <v>166</v>
      </c>
      <c r="G46" s="47" t="s">
        <v>167</v>
      </c>
      <c r="H46" s="34" t="s">
        <v>64</v>
      </c>
      <c r="I46" s="36"/>
      <c r="J46" s="33"/>
      <c r="K46" s="33"/>
      <c r="L46" s="33"/>
      <c r="M46" s="33"/>
      <c r="N46" s="37"/>
      <c r="O46" s="37"/>
      <c r="P46" s="37"/>
      <c r="Q46" s="18">
        <f t="shared" si="5"/>
        <v>0</v>
      </c>
      <c r="R46" s="18">
        <f t="shared" si="6"/>
        <v>0</v>
      </c>
      <c r="S46" s="18">
        <f t="shared" si="3"/>
        <v>0</v>
      </c>
    </row>
    <row r="47" spans="1:19" ht="16.5" customHeight="1">
      <c r="A47" s="55" t="s">
        <v>168</v>
      </c>
      <c r="B47" s="56" t="s">
        <v>169</v>
      </c>
      <c r="C47" s="57" t="s">
        <v>170</v>
      </c>
      <c r="D47" s="38" t="s">
        <v>171</v>
      </c>
      <c r="E47" s="39"/>
      <c r="F47" s="21"/>
      <c r="G47" s="21"/>
      <c r="H47" s="41"/>
      <c r="I47" s="21"/>
      <c r="J47" s="40"/>
      <c r="K47" s="40"/>
      <c r="L47" s="40"/>
      <c r="M47" s="40"/>
      <c r="N47" s="23">
        <v>985</v>
      </c>
      <c r="O47" s="23">
        <v>614.6</v>
      </c>
      <c r="P47" s="23">
        <v>828.8</v>
      </c>
      <c r="Q47" s="18">
        <v>828.8</v>
      </c>
      <c r="R47" s="18">
        <f>Q47*1.084</f>
        <v>898.4192</v>
      </c>
      <c r="S47" s="18">
        <f t="shared" si="3"/>
        <v>965.80064</v>
      </c>
    </row>
    <row r="48" spans="1:19" ht="195" customHeight="1">
      <c r="A48" s="55"/>
      <c r="B48" s="56"/>
      <c r="C48" s="57"/>
      <c r="D48" s="31"/>
      <c r="E48" s="32" t="s">
        <v>55</v>
      </c>
      <c r="F48" s="47" t="s">
        <v>101</v>
      </c>
      <c r="G48" s="47" t="s">
        <v>78</v>
      </c>
      <c r="H48" s="34" t="s">
        <v>172</v>
      </c>
      <c r="I48" s="36"/>
      <c r="J48" s="33" t="s">
        <v>173</v>
      </c>
      <c r="K48" s="33" t="s">
        <v>52</v>
      </c>
      <c r="L48" s="42" t="s">
        <v>174</v>
      </c>
      <c r="M48" s="42" t="s">
        <v>54</v>
      </c>
      <c r="N48" s="37"/>
      <c r="O48" s="37"/>
      <c r="P48" s="37"/>
      <c r="Q48" s="18">
        <f>P48*1.082</f>
        <v>0</v>
      </c>
      <c r="R48" s="18">
        <f>Q48*1.08</f>
        <v>0</v>
      </c>
      <c r="S48" s="18">
        <f t="shared" si="3"/>
        <v>0</v>
      </c>
    </row>
    <row r="49" spans="1:19" ht="18" customHeight="1">
      <c r="A49" s="55" t="s">
        <v>175</v>
      </c>
      <c r="B49" s="56" t="s">
        <v>176</v>
      </c>
      <c r="C49" s="57" t="s">
        <v>177</v>
      </c>
      <c r="D49" s="38" t="s">
        <v>178</v>
      </c>
      <c r="E49" s="39"/>
      <c r="F49" s="49"/>
      <c r="G49" s="49"/>
      <c r="H49" s="41"/>
      <c r="I49" s="21"/>
      <c r="J49" s="40"/>
      <c r="K49" s="40"/>
      <c r="L49" s="40"/>
      <c r="M49" s="40"/>
      <c r="N49" s="23">
        <v>0</v>
      </c>
      <c r="O49" s="23">
        <v>0</v>
      </c>
      <c r="P49" s="23">
        <v>0</v>
      </c>
      <c r="Q49" s="18">
        <f>P49*1.082</f>
        <v>0</v>
      </c>
      <c r="R49" s="18">
        <f>Q49*1.08</f>
        <v>0</v>
      </c>
      <c r="S49" s="18">
        <f aca="true" t="shared" si="7" ref="S49:S80">R49*1.075</f>
        <v>0</v>
      </c>
    </row>
    <row r="50" spans="1:19" ht="102.75" customHeight="1">
      <c r="A50" s="55"/>
      <c r="B50" s="56"/>
      <c r="C50" s="57"/>
      <c r="D50" s="31"/>
      <c r="E50" s="32" t="s">
        <v>55</v>
      </c>
      <c r="F50" s="47" t="s">
        <v>101</v>
      </c>
      <c r="G50" s="47" t="s">
        <v>78</v>
      </c>
      <c r="H50" s="34" t="s">
        <v>64</v>
      </c>
      <c r="I50" s="36"/>
      <c r="J50" s="33"/>
      <c r="K50" s="33"/>
      <c r="L50" s="33"/>
      <c r="M50" s="33"/>
      <c r="N50" s="37"/>
      <c r="O50" s="37"/>
      <c r="P50" s="37"/>
      <c r="Q50" s="18">
        <f>P50*1.082</f>
        <v>0</v>
      </c>
      <c r="R50" s="18">
        <f>Q50*1.08</f>
        <v>0</v>
      </c>
      <c r="S50" s="18">
        <f t="shared" si="7"/>
        <v>0</v>
      </c>
    </row>
    <row r="51" spans="1:19" ht="90">
      <c r="A51" s="12" t="s">
        <v>179</v>
      </c>
      <c r="B51" s="13" t="s">
        <v>180</v>
      </c>
      <c r="C51" s="19" t="s">
        <v>181</v>
      </c>
      <c r="D51" s="15"/>
      <c r="E51" s="13"/>
      <c r="F51" s="16"/>
      <c r="G51" s="16"/>
      <c r="H51" s="45"/>
      <c r="I51" s="16"/>
      <c r="J51" s="44"/>
      <c r="K51" s="44"/>
      <c r="L51" s="44"/>
      <c r="M51" s="44"/>
      <c r="N51" s="18">
        <v>0</v>
      </c>
      <c r="O51" s="18"/>
      <c r="P51" s="18">
        <v>0</v>
      </c>
      <c r="Q51" s="18">
        <f>P51*1.082</f>
        <v>0</v>
      </c>
      <c r="R51" s="18">
        <f>Q51*1.08</f>
        <v>0</v>
      </c>
      <c r="S51" s="18">
        <f t="shared" si="7"/>
        <v>0</v>
      </c>
    </row>
    <row r="52" spans="1:19" ht="17.25" customHeight="1">
      <c r="A52" s="55" t="s">
        <v>182</v>
      </c>
      <c r="B52" s="56" t="s">
        <v>183</v>
      </c>
      <c r="C52" s="57" t="s">
        <v>184</v>
      </c>
      <c r="D52" s="38" t="s">
        <v>185</v>
      </c>
      <c r="E52" s="39"/>
      <c r="F52" s="21"/>
      <c r="G52" s="21"/>
      <c r="H52" s="41"/>
      <c r="I52" s="21"/>
      <c r="J52" s="40"/>
      <c r="K52" s="40"/>
      <c r="L52" s="40"/>
      <c r="M52" s="40"/>
      <c r="N52" s="23">
        <v>40085.1</v>
      </c>
      <c r="O52" s="23">
        <v>40048.2</v>
      </c>
      <c r="P52" s="23">
        <v>173</v>
      </c>
      <c r="Q52" s="18">
        <v>50</v>
      </c>
      <c r="R52" s="18">
        <f>Q52*1.084</f>
        <v>54.2</v>
      </c>
      <c r="S52" s="18">
        <f t="shared" si="7"/>
        <v>58.265</v>
      </c>
    </row>
    <row r="53" spans="1:19" ht="97.5" customHeight="1">
      <c r="A53" s="55"/>
      <c r="B53" s="56"/>
      <c r="C53" s="57"/>
      <c r="D53" s="31"/>
      <c r="E53" s="32" t="s">
        <v>55</v>
      </c>
      <c r="F53" s="47" t="s">
        <v>101</v>
      </c>
      <c r="G53" s="47" t="s">
        <v>78</v>
      </c>
      <c r="H53" s="34" t="s">
        <v>64</v>
      </c>
      <c r="I53" s="36"/>
      <c r="J53" s="33"/>
      <c r="K53" s="33" t="s">
        <v>52</v>
      </c>
      <c r="L53" s="42" t="s">
        <v>186</v>
      </c>
      <c r="M53" s="42" t="s">
        <v>54</v>
      </c>
      <c r="N53" s="37"/>
      <c r="O53" s="37"/>
      <c r="P53" s="37"/>
      <c r="Q53" s="18">
        <f>P53*1.082</f>
        <v>0</v>
      </c>
      <c r="R53" s="18">
        <f>Q53*1.08</f>
        <v>0</v>
      </c>
      <c r="S53" s="18">
        <f t="shared" si="7"/>
        <v>0</v>
      </c>
    </row>
    <row r="54" spans="1:19" ht="18" customHeight="1">
      <c r="A54" s="55" t="s">
        <v>187</v>
      </c>
      <c r="B54" s="56" t="s">
        <v>188</v>
      </c>
      <c r="C54" s="57" t="s">
        <v>189</v>
      </c>
      <c r="D54" s="38" t="s">
        <v>111</v>
      </c>
      <c r="E54" s="39"/>
      <c r="F54" s="49"/>
      <c r="G54" s="49"/>
      <c r="H54" s="41"/>
      <c r="I54" s="21"/>
      <c r="J54" s="40"/>
      <c r="K54" s="40"/>
      <c r="L54" s="40"/>
      <c r="M54" s="40"/>
      <c r="N54" s="23">
        <v>837.5</v>
      </c>
      <c r="O54" s="23">
        <v>588.2</v>
      </c>
      <c r="P54" s="23">
        <v>720</v>
      </c>
      <c r="Q54" s="18">
        <v>0</v>
      </c>
      <c r="R54" s="18">
        <f>Q54*1.08</f>
        <v>0</v>
      </c>
      <c r="S54" s="18">
        <f t="shared" si="7"/>
        <v>0</v>
      </c>
    </row>
    <row r="55" spans="1:19" ht="99.75" customHeight="1">
      <c r="A55" s="55"/>
      <c r="B55" s="56"/>
      <c r="C55" s="57"/>
      <c r="D55" s="31"/>
      <c r="E55" s="32" t="s">
        <v>55</v>
      </c>
      <c r="F55" s="47" t="s">
        <v>101</v>
      </c>
      <c r="G55" s="47" t="s">
        <v>78</v>
      </c>
      <c r="H55" s="34" t="s">
        <v>64</v>
      </c>
      <c r="I55" s="36"/>
      <c r="J55" s="33"/>
      <c r="K55" s="33" t="s">
        <v>52</v>
      </c>
      <c r="L55" s="42" t="s">
        <v>190</v>
      </c>
      <c r="M55" s="42" t="s">
        <v>54</v>
      </c>
      <c r="N55" s="37"/>
      <c r="O55" s="37"/>
      <c r="P55" s="37"/>
      <c r="Q55" s="18">
        <f>P55*1.082</f>
        <v>0</v>
      </c>
      <c r="R55" s="18">
        <f>Q55*1.08</f>
        <v>0</v>
      </c>
      <c r="S55" s="18">
        <f t="shared" si="7"/>
        <v>0</v>
      </c>
    </row>
    <row r="56" spans="1:19" ht="67.5">
      <c r="A56" s="12" t="s">
        <v>191</v>
      </c>
      <c r="B56" s="13" t="s">
        <v>192</v>
      </c>
      <c r="C56" s="14" t="s">
        <v>193</v>
      </c>
      <c r="D56" s="15"/>
      <c r="E56" s="13"/>
      <c r="F56" s="16"/>
      <c r="G56" s="16"/>
      <c r="H56" s="16"/>
      <c r="I56" s="16"/>
      <c r="J56" s="44"/>
      <c r="K56" s="44"/>
      <c r="L56" s="44"/>
      <c r="M56" s="44"/>
      <c r="N56" s="18">
        <v>0</v>
      </c>
      <c r="O56" s="18"/>
      <c r="P56" s="18">
        <v>0</v>
      </c>
      <c r="Q56" s="18">
        <f>P56*1.082</f>
        <v>0</v>
      </c>
      <c r="R56" s="18">
        <f>Q56*1.08</f>
        <v>0</v>
      </c>
      <c r="S56" s="18">
        <f t="shared" si="7"/>
        <v>0</v>
      </c>
    </row>
    <row r="57" spans="1:19" ht="15.75" customHeight="1">
      <c r="A57" s="55" t="s">
        <v>194</v>
      </c>
      <c r="B57" s="56" t="s">
        <v>195</v>
      </c>
      <c r="C57" s="57" t="s">
        <v>196</v>
      </c>
      <c r="D57" s="38" t="s">
        <v>197</v>
      </c>
      <c r="E57" s="39"/>
      <c r="F57" s="21"/>
      <c r="G57" s="21"/>
      <c r="H57" s="21"/>
      <c r="I57" s="21"/>
      <c r="J57" s="40"/>
      <c r="K57" s="40"/>
      <c r="L57" s="40"/>
      <c r="M57" s="40"/>
      <c r="N57" s="23">
        <v>382.8</v>
      </c>
      <c r="O57" s="23">
        <v>382.8</v>
      </c>
      <c r="P57" s="23">
        <v>279.7</v>
      </c>
      <c r="Q57" s="18">
        <v>0</v>
      </c>
      <c r="R57" s="18">
        <v>0</v>
      </c>
      <c r="S57" s="18">
        <f t="shared" si="7"/>
        <v>0</v>
      </c>
    </row>
    <row r="58" spans="1:19" ht="100.5" customHeight="1">
      <c r="A58" s="55"/>
      <c r="B58" s="56"/>
      <c r="C58" s="57"/>
      <c r="D58" s="24"/>
      <c r="E58" s="25" t="s">
        <v>55</v>
      </c>
      <c r="F58" s="48" t="s">
        <v>101</v>
      </c>
      <c r="G58" s="48" t="s">
        <v>78</v>
      </c>
      <c r="H58" s="28" t="s">
        <v>64</v>
      </c>
      <c r="I58" s="28"/>
      <c r="J58" s="26"/>
      <c r="K58" s="33"/>
      <c r="L58" s="42"/>
      <c r="M58" s="42"/>
      <c r="N58" s="30"/>
      <c r="O58" s="30"/>
      <c r="P58" s="30"/>
      <c r="Q58" s="18">
        <f>P58*1.082</f>
        <v>0</v>
      </c>
      <c r="R58" s="18">
        <f>Q58*1.08</f>
        <v>0</v>
      </c>
      <c r="S58" s="18">
        <f t="shared" si="7"/>
        <v>0</v>
      </c>
    </row>
    <row r="59" spans="1:19" ht="65.25" customHeight="1">
      <c r="A59" s="55"/>
      <c r="B59" s="56"/>
      <c r="C59" s="57"/>
      <c r="D59" s="31"/>
      <c r="E59" s="32" t="s">
        <v>198</v>
      </c>
      <c r="F59" s="47" t="s">
        <v>199</v>
      </c>
      <c r="G59" s="47" t="s">
        <v>200</v>
      </c>
      <c r="H59" s="36" t="s">
        <v>64</v>
      </c>
      <c r="I59" s="36"/>
      <c r="J59" s="33"/>
      <c r="K59" s="33"/>
      <c r="L59" s="33"/>
      <c r="M59" s="33"/>
      <c r="N59" s="37"/>
      <c r="O59" s="37"/>
      <c r="P59" s="37"/>
      <c r="Q59" s="18">
        <f>P59*1.082</f>
        <v>0</v>
      </c>
      <c r="R59" s="18">
        <f>Q59*1.08</f>
        <v>0</v>
      </c>
      <c r="S59" s="18">
        <f t="shared" si="7"/>
        <v>0</v>
      </c>
    </row>
    <row r="60" spans="1:19" ht="17.25" customHeight="1">
      <c r="A60" s="55" t="s">
        <v>201</v>
      </c>
      <c r="B60" s="56" t="s">
        <v>202</v>
      </c>
      <c r="C60" s="57" t="s">
        <v>203</v>
      </c>
      <c r="D60" s="38" t="s">
        <v>204</v>
      </c>
      <c r="E60" s="39"/>
      <c r="F60" s="21"/>
      <c r="G60" s="21"/>
      <c r="H60" s="21"/>
      <c r="I60" s="21"/>
      <c r="J60" s="40"/>
      <c r="K60" s="40"/>
      <c r="L60" s="40"/>
      <c r="M60" s="40"/>
      <c r="N60" s="23">
        <v>0</v>
      </c>
      <c r="O60" s="23">
        <v>0</v>
      </c>
      <c r="P60" s="23">
        <v>0</v>
      </c>
      <c r="Q60" s="18">
        <v>3642.2</v>
      </c>
      <c r="R60" s="18">
        <f>Q60*1.084</f>
        <v>3948.1448</v>
      </c>
      <c r="S60" s="18">
        <f t="shared" si="7"/>
        <v>4244.25566</v>
      </c>
    </row>
    <row r="61" spans="1:19" ht="103.5" customHeight="1">
      <c r="A61" s="55"/>
      <c r="B61" s="56"/>
      <c r="C61" s="57"/>
      <c r="D61" s="31"/>
      <c r="E61" s="32" t="s">
        <v>55</v>
      </c>
      <c r="F61" s="47" t="s">
        <v>101</v>
      </c>
      <c r="G61" s="47" t="s">
        <v>78</v>
      </c>
      <c r="H61" s="36" t="s">
        <v>64</v>
      </c>
      <c r="I61" s="36"/>
      <c r="J61" s="33"/>
      <c r="K61" s="33"/>
      <c r="L61" s="33"/>
      <c r="M61" s="33"/>
      <c r="N61" s="37"/>
      <c r="O61" s="37"/>
      <c r="P61" s="37"/>
      <c r="Q61" s="18">
        <f>P61*1.082</f>
        <v>0</v>
      </c>
      <c r="R61" s="18">
        <f>Q61*1.08</f>
        <v>0</v>
      </c>
      <c r="S61" s="18">
        <f t="shared" si="7"/>
        <v>0</v>
      </c>
    </row>
    <row r="62" spans="1:19" ht="24" customHeight="1">
      <c r="A62" s="55" t="s">
        <v>205</v>
      </c>
      <c r="B62" s="56" t="s">
        <v>206</v>
      </c>
      <c r="C62" s="57" t="s">
        <v>207</v>
      </c>
      <c r="D62" s="38" t="s">
        <v>111</v>
      </c>
      <c r="E62" s="39"/>
      <c r="F62" s="49"/>
      <c r="G62" s="49"/>
      <c r="H62" s="21"/>
      <c r="I62" s="21"/>
      <c r="J62" s="40"/>
      <c r="K62" s="40"/>
      <c r="L62" s="40"/>
      <c r="M62" s="40"/>
      <c r="N62" s="23">
        <v>15246.2</v>
      </c>
      <c r="O62" s="23">
        <v>6472.6</v>
      </c>
      <c r="P62" s="23">
        <v>4996.8</v>
      </c>
      <c r="Q62" s="18">
        <v>701</v>
      </c>
      <c r="R62" s="18">
        <f>Q62*1.084</f>
        <v>759.884</v>
      </c>
      <c r="S62" s="18">
        <f t="shared" si="7"/>
        <v>816.8753</v>
      </c>
    </row>
    <row r="63" spans="1:19" ht="101.25" customHeight="1">
      <c r="A63" s="55"/>
      <c r="B63" s="56"/>
      <c r="C63" s="57"/>
      <c r="D63" s="31"/>
      <c r="E63" s="32" t="s">
        <v>55</v>
      </c>
      <c r="F63" s="47" t="s">
        <v>101</v>
      </c>
      <c r="G63" s="47" t="s">
        <v>78</v>
      </c>
      <c r="H63" s="36" t="s">
        <v>64</v>
      </c>
      <c r="I63" s="36"/>
      <c r="J63" s="33"/>
      <c r="K63" s="33" t="s">
        <v>52</v>
      </c>
      <c r="L63" s="42" t="s">
        <v>190</v>
      </c>
      <c r="M63" s="42" t="s">
        <v>54</v>
      </c>
      <c r="N63" s="37"/>
      <c r="O63" s="37"/>
      <c r="P63" s="37"/>
      <c r="Q63" s="18">
        <f>P63*1.082</f>
        <v>0</v>
      </c>
      <c r="R63" s="18">
        <f>Q63*1.08</f>
        <v>0</v>
      </c>
      <c r="S63" s="18">
        <f t="shared" si="7"/>
        <v>0</v>
      </c>
    </row>
    <row r="64" spans="1:19" ht="20.25" customHeight="1">
      <c r="A64" s="55" t="s">
        <v>208</v>
      </c>
      <c r="B64" s="56" t="s">
        <v>209</v>
      </c>
      <c r="C64" s="57" t="s">
        <v>210</v>
      </c>
      <c r="D64" s="38" t="s">
        <v>211</v>
      </c>
      <c r="E64" s="39"/>
      <c r="F64" s="21"/>
      <c r="G64" s="21"/>
      <c r="H64" s="21"/>
      <c r="I64" s="21"/>
      <c r="J64" s="40"/>
      <c r="K64" s="40"/>
      <c r="L64" s="40"/>
      <c r="M64" s="40"/>
      <c r="N64" s="23">
        <v>3382.4</v>
      </c>
      <c r="O64" s="23">
        <v>269.7</v>
      </c>
      <c r="P64" s="23">
        <v>3180.1</v>
      </c>
      <c r="Q64" s="18">
        <v>1500</v>
      </c>
      <c r="R64" s="18">
        <f>Q64*1.084</f>
        <v>1626</v>
      </c>
      <c r="S64" s="18">
        <f t="shared" si="7"/>
        <v>1747.9499999999998</v>
      </c>
    </row>
    <row r="65" spans="1:19" ht="135" customHeight="1">
      <c r="A65" s="55"/>
      <c r="B65" s="56"/>
      <c r="C65" s="57"/>
      <c r="D65" s="31"/>
      <c r="E65" s="32" t="s">
        <v>55</v>
      </c>
      <c r="F65" s="36" t="s">
        <v>101</v>
      </c>
      <c r="G65" s="36" t="s">
        <v>78</v>
      </c>
      <c r="H65" s="36" t="s">
        <v>64</v>
      </c>
      <c r="I65" s="36"/>
      <c r="J65" s="33"/>
      <c r="K65" s="33" t="s">
        <v>52</v>
      </c>
      <c r="L65" s="42" t="s">
        <v>212</v>
      </c>
      <c r="M65" s="42" t="s">
        <v>54</v>
      </c>
      <c r="N65" s="37"/>
      <c r="O65" s="37"/>
      <c r="P65" s="37"/>
      <c r="Q65" s="18">
        <f>P65*1.082</f>
        <v>0</v>
      </c>
      <c r="R65" s="18">
        <f>Q65*1.08</f>
        <v>0</v>
      </c>
      <c r="S65" s="18">
        <f t="shared" si="7"/>
        <v>0</v>
      </c>
    </row>
    <row r="66" spans="1:19" ht="20.25" customHeight="1">
      <c r="A66" s="55" t="s">
        <v>213</v>
      </c>
      <c r="B66" s="56" t="s">
        <v>214</v>
      </c>
      <c r="C66" s="57" t="s">
        <v>215</v>
      </c>
      <c r="D66" s="38" t="s">
        <v>111</v>
      </c>
      <c r="E66" s="39"/>
      <c r="F66" s="21"/>
      <c r="G66" s="21"/>
      <c r="H66" s="21"/>
      <c r="I66" s="21"/>
      <c r="J66" s="40"/>
      <c r="K66" s="40"/>
      <c r="L66" s="40"/>
      <c r="M66" s="40"/>
      <c r="N66" s="23">
        <v>3200</v>
      </c>
      <c r="O66" s="23">
        <v>937.6</v>
      </c>
      <c r="P66" s="23">
        <v>3280</v>
      </c>
      <c r="Q66" s="18">
        <v>2500</v>
      </c>
      <c r="R66" s="18">
        <f>Q66*1.084</f>
        <v>2710</v>
      </c>
      <c r="S66" s="18">
        <f t="shared" si="7"/>
        <v>2913.25</v>
      </c>
    </row>
    <row r="67" spans="1:19" ht="101.25" customHeight="1">
      <c r="A67" s="55"/>
      <c r="B67" s="56"/>
      <c r="C67" s="57"/>
      <c r="D67" s="31"/>
      <c r="E67" s="32" t="s">
        <v>55</v>
      </c>
      <c r="F67" s="47" t="s">
        <v>101</v>
      </c>
      <c r="G67" s="47" t="s">
        <v>78</v>
      </c>
      <c r="H67" s="36" t="s">
        <v>64</v>
      </c>
      <c r="I67" s="36"/>
      <c r="J67" s="33"/>
      <c r="K67" s="33" t="s">
        <v>52</v>
      </c>
      <c r="L67" s="42" t="s">
        <v>216</v>
      </c>
      <c r="M67" s="42" t="s">
        <v>54</v>
      </c>
      <c r="N67" s="37"/>
      <c r="O67" s="37"/>
      <c r="P67" s="37"/>
      <c r="Q67" s="18">
        <f>P67*1.082</f>
        <v>0</v>
      </c>
      <c r="R67" s="18">
        <f>Q67*1.08</f>
        <v>0</v>
      </c>
      <c r="S67" s="18">
        <f t="shared" si="7"/>
        <v>0</v>
      </c>
    </row>
    <row r="68" spans="1:19" ht="23.25" customHeight="1">
      <c r="A68" s="55" t="s">
        <v>217</v>
      </c>
      <c r="B68" s="56" t="s">
        <v>218</v>
      </c>
      <c r="C68" s="57" t="s">
        <v>219</v>
      </c>
      <c r="D68" s="38" t="s">
        <v>111</v>
      </c>
      <c r="E68" s="39"/>
      <c r="F68" s="21"/>
      <c r="G68" s="21"/>
      <c r="H68" s="21"/>
      <c r="I68" s="21"/>
      <c r="J68" s="40"/>
      <c r="K68" s="40"/>
      <c r="L68" s="40"/>
      <c r="M68" s="40"/>
      <c r="N68" s="23">
        <v>569.2</v>
      </c>
      <c r="O68" s="23">
        <v>99.9</v>
      </c>
      <c r="P68" s="23">
        <v>0</v>
      </c>
      <c r="Q68" s="18">
        <v>100</v>
      </c>
      <c r="R68" s="18">
        <f>Q68*1.084</f>
        <v>108.4</v>
      </c>
      <c r="S68" s="18">
        <f t="shared" si="7"/>
        <v>116.53</v>
      </c>
    </row>
    <row r="69" spans="1:19" ht="100.5" customHeight="1">
      <c r="A69" s="55"/>
      <c r="B69" s="56"/>
      <c r="C69" s="57"/>
      <c r="D69" s="31"/>
      <c r="E69" s="32" t="s">
        <v>55</v>
      </c>
      <c r="F69" s="47" t="s">
        <v>101</v>
      </c>
      <c r="G69" s="47" t="s">
        <v>78</v>
      </c>
      <c r="H69" s="36" t="s">
        <v>64</v>
      </c>
      <c r="I69" s="36"/>
      <c r="J69" s="33"/>
      <c r="K69" s="33" t="s">
        <v>52</v>
      </c>
      <c r="L69" s="42" t="s">
        <v>220</v>
      </c>
      <c r="M69" s="42" t="s">
        <v>54</v>
      </c>
      <c r="N69" s="37"/>
      <c r="O69" s="37"/>
      <c r="P69" s="37"/>
      <c r="Q69" s="18">
        <f aca="true" t="shared" si="8" ref="Q69:Q78">P69*1.082</f>
        <v>0</v>
      </c>
      <c r="R69" s="18">
        <f aca="true" t="shared" si="9" ref="R69:R78">Q69*1.08</f>
        <v>0</v>
      </c>
      <c r="S69" s="18">
        <f t="shared" si="7"/>
        <v>0</v>
      </c>
    </row>
    <row r="70" spans="1:19" ht="20.25" customHeight="1">
      <c r="A70" s="55" t="s">
        <v>221</v>
      </c>
      <c r="B70" s="56" t="s">
        <v>222</v>
      </c>
      <c r="C70" s="57" t="s">
        <v>223</v>
      </c>
      <c r="D70" s="38" t="s">
        <v>224</v>
      </c>
      <c r="E70" s="39"/>
      <c r="F70" s="49"/>
      <c r="G70" s="49"/>
      <c r="H70" s="21"/>
      <c r="I70" s="21"/>
      <c r="J70" s="40"/>
      <c r="K70" s="40"/>
      <c r="L70" s="40"/>
      <c r="M70" s="40"/>
      <c r="N70" s="23">
        <v>0</v>
      </c>
      <c r="O70" s="23">
        <v>0</v>
      </c>
      <c r="P70" s="23">
        <v>0</v>
      </c>
      <c r="Q70" s="18">
        <f t="shared" si="8"/>
        <v>0</v>
      </c>
      <c r="R70" s="18">
        <f t="shared" si="9"/>
        <v>0</v>
      </c>
      <c r="S70" s="18">
        <f t="shared" si="7"/>
        <v>0</v>
      </c>
    </row>
    <row r="71" spans="1:19" ht="100.5" customHeight="1">
      <c r="A71" s="55"/>
      <c r="B71" s="56"/>
      <c r="C71" s="57"/>
      <c r="D71" s="31"/>
      <c r="E71" s="32" t="s">
        <v>55</v>
      </c>
      <c r="F71" s="47" t="s">
        <v>101</v>
      </c>
      <c r="G71" s="47" t="s">
        <v>78</v>
      </c>
      <c r="H71" s="36" t="s">
        <v>64</v>
      </c>
      <c r="I71" s="36"/>
      <c r="J71" s="33"/>
      <c r="K71" s="33"/>
      <c r="L71" s="33"/>
      <c r="M71" s="33"/>
      <c r="N71" s="37"/>
      <c r="O71" s="37"/>
      <c r="P71" s="37"/>
      <c r="Q71" s="18">
        <f t="shared" si="8"/>
        <v>0</v>
      </c>
      <c r="R71" s="18">
        <f t="shared" si="9"/>
        <v>0</v>
      </c>
      <c r="S71" s="18">
        <f t="shared" si="7"/>
        <v>0</v>
      </c>
    </row>
    <row r="72" spans="1:19" ht="67.5">
      <c r="A72" s="12" t="s">
        <v>225</v>
      </c>
      <c r="B72" s="13" t="s">
        <v>226</v>
      </c>
      <c r="C72" s="19" t="s">
        <v>227</v>
      </c>
      <c r="D72" s="15"/>
      <c r="E72" s="13"/>
      <c r="F72" s="16"/>
      <c r="G72" s="16"/>
      <c r="H72" s="16"/>
      <c r="I72" s="16"/>
      <c r="J72" s="44"/>
      <c r="K72" s="44"/>
      <c r="L72" s="44"/>
      <c r="M72" s="44"/>
      <c r="N72" s="18">
        <v>0</v>
      </c>
      <c r="O72" s="18"/>
      <c r="P72" s="18"/>
      <c r="Q72" s="18">
        <f t="shared" si="8"/>
        <v>0</v>
      </c>
      <c r="R72" s="18">
        <f t="shared" si="9"/>
        <v>0</v>
      </c>
      <c r="S72" s="18">
        <f t="shared" si="7"/>
        <v>0</v>
      </c>
    </row>
    <row r="73" spans="1:19" ht="67.5">
      <c r="A73" s="12" t="s">
        <v>228</v>
      </c>
      <c r="B73" s="13" t="s">
        <v>229</v>
      </c>
      <c r="C73" s="19" t="s">
        <v>230</v>
      </c>
      <c r="D73" s="15"/>
      <c r="E73" s="13"/>
      <c r="F73" s="16"/>
      <c r="G73" s="16"/>
      <c r="H73" s="16"/>
      <c r="I73" s="16"/>
      <c r="J73" s="44"/>
      <c r="K73" s="44"/>
      <c r="L73" s="44"/>
      <c r="M73" s="44"/>
      <c r="N73" s="18">
        <v>0</v>
      </c>
      <c r="O73" s="18"/>
      <c r="P73" s="18"/>
      <c r="Q73" s="18">
        <f t="shared" si="8"/>
        <v>0</v>
      </c>
      <c r="R73" s="18">
        <f t="shared" si="9"/>
        <v>0</v>
      </c>
      <c r="S73" s="18">
        <f t="shared" si="7"/>
        <v>0</v>
      </c>
    </row>
    <row r="74" spans="1:19" ht="45">
      <c r="A74" s="12" t="s">
        <v>231</v>
      </c>
      <c r="B74" s="13" t="s">
        <v>232</v>
      </c>
      <c r="C74" s="19" t="s">
        <v>233</v>
      </c>
      <c r="D74" s="15"/>
      <c r="E74" s="13"/>
      <c r="F74" s="16"/>
      <c r="G74" s="16"/>
      <c r="H74" s="16"/>
      <c r="I74" s="16"/>
      <c r="J74" s="44"/>
      <c r="K74" s="44"/>
      <c r="L74" s="44"/>
      <c r="M74" s="44"/>
      <c r="N74" s="18">
        <v>0</v>
      </c>
      <c r="O74" s="18"/>
      <c r="P74" s="18"/>
      <c r="Q74" s="18">
        <f t="shared" si="8"/>
        <v>0</v>
      </c>
      <c r="R74" s="18">
        <f t="shared" si="9"/>
        <v>0</v>
      </c>
      <c r="S74" s="18">
        <f t="shared" si="7"/>
        <v>0</v>
      </c>
    </row>
    <row r="75" spans="1:19" ht="56.25">
      <c r="A75" s="12" t="s">
        <v>234</v>
      </c>
      <c r="B75" s="13" t="s">
        <v>235</v>
      </c>
      <c r="C75" s="19" t="s">
        <v>236</v>
      </c>
      <c r="D75" s="15"/>
      <c r="E75" s="13"/>
      <c r="F75" s="16"/>
      <c r="G75" s="16"/>
      <c r="H75" s="16"/>
      <c r="I75" s="16"/>
      <c r="J75" s="44"/>
      <c r="K75" s="44"/>
      <c r="L75" s="44"/>
      <c r="M75" s="44"/>
      <c r="N75" s="18">
        <v>0</v>
      </c>
      <c r="O75" s="18"/>
      <c r="P75" s="18"/>
      <c r="Q75" s="18">
        <f t="shared" si="8"/>
        <v>0</v>
      </c>
      <c r="R75" s="18">
        <f t="shared" si="9"/>
        <v>0</v>
      </c>
      <c r="S75" s="18">
        <f t="shared" si="7"/>
        <v>0</v>
      </c>
    </row>
    <row r="76" spans="1:19" ht="18.75" customHeight="1">
      <c r="A76" s="55" t="s">
        <v>237</v>
      </c>
      <c r="B76" s="56" t="s">
        <v>238</v>
      </c>
      <c r="C76" s="57" t="s">
        <v>239</v>
      </c>
      <c r="D76" s="38" t="s">
        <v>211</v>
      </c>
      <c r="E76" s="39"/>
      <c r="F76" s="21"/>
      <c r="G76" s="21"/>
      <c r="H76" s="21"/>
      <c r="I76" s="21"/>
      <c r="J76" s="40"/>
      <c r="K76" s="40"/>
      <c r="L76" s="40"/>
      <c r="M76" s="40"/>
      <c r="N76" s="23">
        <v>0</v>
      </c>
      <c r="O76" s="23">
        <v>0</v>
      </c>
      <c r="P76" s="23">
        <v>0</v>
      </c>
      <c r="Q76" s="18">
        <f t="shared" si="8"/>
        <v>0</v>
      </c>
      <c r="R76" s="18">
        <f t="shared" si="9"/>
        <v>0</v>
      </c>
      <c r="S76" s="18">
        <f t="shared" si="7"/>
        <v>0</v>
      </c>
    </row>
    <row r="77" spans="1:19" ht="100.5" customHeight="1">
      <c r="A77" s="55"/>
      <c r="B77" s="56"/>
      <c r="C77" s="57"/>
      <c r="D77" s="31"/>
      <c r="E77" s="32" t="s">
        <v>55</v>
      </c>
      <c r="F77" s="47" t="s">
        <v>101</v>
      </c>
      <c r="G77" s="47" t="s">
        <v>78</v>
      </c>
      <c r="H77" s="36" t="s">
        <v>64</v>
      </c>
      <c r="I77" s="36"/>
      <c r="J77" s="33"/>
      <c r="K77" s="33"/>
      <c r="L77" s="33"/>
      <c r="M77" s="33"/>
      <c r="N77" s="37"/>
      <c r="O77" s="37"/>
      <c r="P77" s="37"/>
      <c r="Q77" s="18">
        <f t="shared" si="8"/>
        <v>0</v>
      </c>
      <c r="R77" s="18">
        <f t="shared" si="9"/>
        <v>0</v>
      </c>
      <c r="S77" s="18">
        <f t="shared" si="7"/>
        <v>0</v>
      </c>
    </row>
    <row r="78" spans="1:19" ht="90">
      <c r="A78" s="12" t="s">
        <v>240</v>
      </c>
      <c r="B78" s="13" t="s">
        <v>241</v>
      </c>
      <c r="C78" s="19" t="s">
        <v>242</v>
      </c>
      <c r="D78" s="15"/>
      <c r="E78" s="13"/>
      <c r="F78" s="16"/>
      <c r="G78" s="16"/>
      <c r="H78" s="16"/>
      <c r="I78" s="16"/>
      <c r="J78" s="44"/>
      <c r="K78" s="44"/>
      <c r="L78" s="44"/>
      <c r="M78" s="44"/>
      <c r="N78" s="18">
        <v>0</v>
      </c>
      <c r="O78" s="18"/>
      <c r="P78" s="18"/>
      <c r="Q78" s="18">
        <f t="shared" si="8"/>
        <v>0</v>
      </c>
      <c r="R78" s="18">
        <f t="shared" si="9"/>
        <v>0</v>
      </c>
      <c r="S78" s="18">
        <f t="shared" si="7"/>
        <v>0</v>
      </c>
    </row>
    <row r="79" spans="1:19" ht="18" customHeight="1">
      <c r="A79" s="55" t="s">
        <v>243</v>
      </c>
      <c r="B79" s="56" t="s">
        <v>244</v>
      </c>
      <c r="C79" s="57" t="s">
        <v>245</v>
      </c>
      <c r="D79" s="38" t="s">
        <v>246</v>
      </c>
      <c r="E79" s="39"/>
      <c r="F79" s="21"/>
      <c r="G79" s="21"/>
      <c r="H79" s="21"/>
      <c r="I79" s="21"/>
      <c r="J79" s="40"/>
      <c r="K79" s="40"/>
      <c r="L79" s="40"/>
      <c r="M79" s="40"/>
      <c r="N79" s="23">
        <v>168</v>
      </c>
      <c r="O79" s="23">
        <v>155.2</v>
      </c>
      <c r="P79" s="23">
        <v>271</v>
      </c>
      <c r="Q79" s="18">
        <v>50</v>
      </c>
      <c r="R79" s="18">
        <f>Q79*1.084</f>
        <v>54.2</v>
      </c>
      <c r="S79" s="18">
        <f t="shared" si="7"/>
        <v>58.265</v>
      </c>
    </row>
    <row r="80" spans="1:19" ht="124.5" customHeight="1">
      <c r="A80" s="55"/>
      <c r="B80" s="56"/>
      <c r="C80" s="57"/>
      <c r="D80" s="31"/>
      <c r="E80" s="32" t="s">
        <v>55</v>
      </c>
      <c r="F80" s="50" t="s">
        <v>101</v>
      </c>
      <c r="G80" s="50" t="s">
        <v>78</v>
      </c>
      <c r="H80" s="50" t="s">
        <v>247</v>
      </c>
      <c r="I80" s="36"/>
      <c r="J80" s="33" t="s">
        <v>248</v>
      </c>
      <c r="K80" s="33" t="s">
        <v>52</v>
      </c>
      <c r="L80" s="42" t="s">
        <v>249</v>
      </c>
      <c r="M80" s="42" t="s">
        <v>54</v>
      </c>
      <c r="N80" s="37"/>
      <c r="O80" s="37"/>
      <c r="P80" s="37"/>
      <c r="Q80" s="18">
        <f aca="true" t="shared" si="10" ref="Q80:Q111">P80*1.082</f>
        <v>0</v>
      </c>
      <c r="R80" s="18">
        <f aca="true" t="shared" si="11" ref="R80:R111">Q80*1.08</f>
        <v>0</v>
      </c>
      <c r="S80" s="18">
        <f t="shared" si="7"/>
        <v>0</v>
      </c>
    </row>
    <row r="81" spans="1:19" ht="95.25" customHeight="1">
      <c r="A81" s="12" t="s">
        <v>250</v>
      </c>
      <c r="B81" s="13" t="s">
        <v>251</v>
      </c>
      <c r="C81" s="19" t="s">
        <v>252</v>
      </c>
      <c r="D81" s="15"/>
      <c r="E81" s="13"/>
      <c r="F81" s="16"/>
      <c r="G81" s="16"/>
      <c r="H81" s="16"/>
      <c r="I81" s="16"/>
      <c r="J81" s="44"/>
      <c r="K81" s="44"/>
      <c r="L81" s="44"/>
      <c r="M81" s="44"/>
      <c r="N81" s="18"/>
      <c r="O81" s="18"/>
      <c r="P81" s="18"/>
      <c r="Q81" s="18">
        <f t="shared" si="10"/>
        <v>0</v>
      </c>
      <c r="R81" s="18">
        <f t="shared" si="11"/>
        <v>0</v>
      </c>
      <c r="S81" s="18">
        <f aca="true" t="shared" si="12" ref="S81:S112">R81*1.075</f>
        <v>0</v>
      </c>
    </row>
    <row r="82" spans="1:19" ht="33.75">
      <c r="A82" s="12" t="s">
        <v>253</v>
      </c>
      <c r="B82" s="13" t="s">
        <v>254</v>
      </c>
      <c r="C82" s="19" t="s">
        <v>255</v>
      </c>
      <c r="D82" s="15"/>
      <c r="E82" s="13"/>
      <c r="F82" s="16"/>
      <c r="G82" s="16"/>
      <c r="H82" s="16"/>
      <c r="I82" s="16"/>
      <c r="J82" s="44"/>
      <c r="K82" s="44"/>
      <c r="L82" s="44"/>
      <c r="M82" s="44"/>
      <c r="N82" s="18"/>
      <c r="O82" s="18"/>
      <c r="P82" s="18"/>
      <c r="Q82" s="18">
        <f t="shared" si="10"/>
        <v>0</v>
      </c>
      <c r="R82" s="18">
        <f t="shared" si="11"/>
        <v>0</v>
      </c>
      <c r="S82" s="18">
        <f t="shared" si="12"/>
        <v>0</v>
      </c>
    </row>
    <row r="83" spans="1:19" ht="45">
      <c r="A83" s="12" t="s">
        <v>256</v>
      </c>
      <c r="B83" s="13" t="s">
        <v>257</v>
      </c>
      <c r="C83" s="19" t="s">
        <v>258</v>
      </c>
      <c r="D83" s="15"/>
      <c r="E83" s="13"/>
      <c r="F83" s="16"/>
      <c r="G83" s="16"/>
      <c r="H83" s="16"/>
      <c r="I83" s="16"/>
      <c r="J83" s="44"/>
      <c r="K83" s="44"/>
      <c r="L83" s="44"/>
      <c r="M83" s="44"/>
      <c r="N83" s="18"/>
      <c r="O83" s="18"/>
      <c r="P83" s="18"/>
      <c r="Q83" s="18">
        <f t="shared" si="10"/>
        <v>0</v>
      </c>
      <c r="R83" s="18">
        <f t="shared" si="11"/>
        <v>0</v>
      </c>
      <c r="S83" s="18">
        <f t="shared" si="12"/>
        <v>0</v>
      </c>
    </row>
    <row r="84" spans="1:19" ht="101.25">
      <c r="A84" s="46" t="s">
        <v>259</v>
      </c>
      <c r="B84" s="13" t="s">
        <v>260</v>
      </c>
      <c r="C84" s="19" t="s">
        <v>261</v>
      </c>
      <c r="D84" s="15"/>
      <c r="E84" s="13"/>
      <c r="F84" s="16"/>
      <c r="G84" s="16"/>
      <c r="H84" s="16"/>
      <c r="I84" s="16"/>
      <c r="J84" s="44"/>
      <c r="K84" s="44"/>
      <c r="L84" s="44"/>
      <c r="M84" s="44"/>
      <c r="N84" s="18"/>
      <c r="O84" s="18"/>
      <c r="P84" s="18"/>
      <c r="Q84" s="18">
        <f t="shared" si="10"/>
        <v>0</v>
      </c>
      <c r="R84" s="18">
        <f t="shared" si="11"/>
        <v>0</v>
      </c>
      <c r="S84" s="18">
        <f t="shared" si="12"/>
        <v>0</v>
      </c>
    </row>
    <row r="85" spans="1:19" ht="33.75" hidden="1">
      <c r="A85" s="46" t="s">
        <v>262</v>
      </c>
      <c r="B85" s="13" t="s">
        <v>45</v>
      </c>
      <c r="C85" s="19" t="s">
        <v>263</v>
      </c>
      <c r="D85" s="15"/>
      <c r="E85" s="13"/>
      <c r="F85" s="16"/>
      <c r="G85" s="16"/>
      <c r="H85" s="16"/>
      <c r="I85" s="16"/>
      <c r="J85" s="44"/>
      <c r="K85" s="44"/>
      <c r="L85" s="44"/>
      <c r="M85" s="44"/>
      <c r="N85" s="18"/>
      <c r="O85" s="18"/>
      <c r="P85" s="18"/>
      <c r="Q85" s="18">
        <f t="shared" si="10"/>
        <v>0</v>
      </c>
      <c r="R85" s="18">
        <f t="shared" si="11"/>
        <v>0</v>
      </c>
      <c r="S85" s="18">
        <f t="shared" si="12"/>
        <v>0</v>
      </c>
    </row>
    <row r="86" spans="1:19" ht="24" hidden="1">
      <c r="A86" s="46" t="s">
        <v>264</v>
      </c>
      <c r="B86" s="13" t="s">
        <v>60</v>
      </c>
      <c r="C86" s="19" t="s">
        <v>265</v>
      </c>
      <c r="D86" s="15"/>
      <c r="E86" s="13"/>
      <c r="F86" s="16"/>
      <c r="G86" s="16"/>
      <c r="H86" s="16"/>
      <c r="I86" s="16"/>
      <c r="J86" s="44"/>
      <c r="K86" s="44"/>
      <c r="L86" s="44"/>
      <c r="M86" s="44"/>
      <c r="N86" s="18"/>
      <c r="O86" s="18"/>
      <c r="P86" s="18"/>
      <c r="Q86" s="18">
        <f t="shared" si="10"/>
        <v>0</v>
      </c>
      <c r="R86" s="18">
        <f t="shared" si="11"/>
        <v>0</v>
      </c>
      <c r="S86" s="18">
        <f t="shared" si="12"/>
        <v>0</v>
      </c>
    </row>
    <row r="87" spans="1:19" ht="32.25" customHeight="1" hidden="1">
      <c r="A87" s="46" t="s">
        <v>266</v>
      </c>
      <c r="B87" s="13" t="s">
        <v>67</v>
      </c>
      <c r="C87" s="19" t="s">
        <v>267</v>
      </c>
      <c r="D87" s="15"/>
      <c r="E87" s="13"/>
      <c r="F87" s="16"/>
      <c r="G87" s="16"/>
      <c r="H87" s="16"/>
      <c r="I87" s="16"/>
      <c r="J87" s="44"/>
      <c r="K87" s="44"/>
      <c r="L87" s="44"/>
      <c r="M87" s="44"/>
      <c r="N87" s="18"/>
      <c r="O87" s="18"/>
      <c r="P87" s="18"/>
      <c r="Q87" s="18">
        <f t="shared" si="10"/>
        <v>0</v>
      </c>
      <c r="R87" s="18">
        <f t="shared" si="11"/>
        <v>0</v>
      </c>
      <c r="S87" s="18">
        <f t="shared" si="12"/>
        <v>0</v>
      </c>
    </row>
    <row r="88" spans="1:19" ht="114.75" customHeight="1" hidden="1">
      <c r="A88" s="46" t="s">
        <v>268</v>
      </c>
      <c r="B88" s="13" t="s">
        <v>269</v>
      </c>
      <c r="C88" s="19" t="s">
        <v>270</v>
      </c>
      <c r="D88" s="15"/>
      <c r="E88" s="13"/>
      <c r="F88" s="16"/>
      <c r="G88" s="16"/>
      <c r="H88" s="16"/>
      <c r="I88" s="16"/>
      <c r="J88" s="44"/>
      <c r="K88" s="44"/>
      <c r="L88" s="44"/>
      <c r="M88" s="44"/>
      <c r="N88" s="18"/>
      <c r="O88" s="18"/>
      <c r="P88" s="18"/>
      <c r="Q88" s="18">
        <f t="shared" si="10"/>
        <v>0</v>
      </c>
      <c r="R88" s="18">
        <f t="shared" si="11"/>
        <v>0</v>
      </c>
      <c r="S88" s="18">
        <f t="shared" si="12"/>
        <v>0</v>
      </c>
    </row>
    <row r="89" spans="1:19" ht="123.75" hidden="1">
      <c r="A89" s="46" t="s">
        <v>271</v>
      </c>
      <c r="B89" s="13" t="s">
        <v>83</v>
      </c>
      <c r="C89" s="19" t="s">
        <v>272</v>
      </c>
      <c r="D89" s="15"/>
      <c r="E89" s="13"/>
      <c r="F89" s="16"/>
      <c r="G89" s="16"/>
      <c r="H89" s="16"/>
      <c r="I89" s="16"/>
      <c r="J89" s="44"/>
      <c r="K89" s="44"/>
      <c r="L89" s="44"/>
      <c r="M89" s="44"/>
      <c r="N89" s="18"/>
      <c r="O89" s="18"/>
      <c r="P89" s="18"/>
      <c r="Q89" s="18">
        <f t="shared" si="10"/>
        <v>0</v>
      </c>
      <c r="R89" s="18">
        <f t="shared" si="11"/>
        <v>0</v>
      </c>
      <c r="S89" s="18">
        <f t="shared" si="12"/>
        <v>0</v>
      </c>
    </row>
    <row r="90" spans="1:19" ht="81.75" customHeight="1" hidden="1">
      <c r="A90" s="46" t="s">
        <v>273</v>
      </c>
      <c r="B90" s="13" t="s">
        <v>86</v>
      </c>
      <c r="C90" s="19" t="s">
        <v>274</v>
      </c>
      <c r="D90" s="15"/>
      <c r="E90" s="13"/>
      <c r="F90" s="16"/>
      <c r="G90" s="16"/>
      <c r="H90" s="16"/>
      <c r="I90" s="16"/>
      <c r="J90" s="44"/>
      <c r="K90" s="44"/>
      <c r="L90" s="44"/>
      <c r="M90" s="44"/>
      <c r="N90" s="18"/>
      <c r="O90" s="18"/>
      <c r="P90" s="18"/>
      <c r="Q90" s="18">
        <f t="shared" si="10"/>
        <v>0</v>
      </c>
      <c r="R90" s="18">
        <f t="shared" si="11"/>
        <v>0</v>
      </c>
      <c r="S90" s="18">
        <f t="shared" si="12"/>
        <v>0</v>
      </c>
    </row>
    <row r="91" spans="1:19" ht="44.25" customHeight="1" hidden="1">
      <c r="A91" s="46" t="s">
        <v>275</v>
      </c>
      <c r="B91" s="13" t="s">
        <v>89</v>
      </c>
      <c r="C91" s="19" t="s">
        <v>276</v>
      </c>
      <c r="D91" s="15"/>
      <c r="E91" s="13"/>
      <c r="F91" s="16"/>
      <c r="G91" s="16"/>
      <c r="H91" s="16"/>
      <c r="I91" s="16"/>
      <c r="J91" s="44"/>
      <c r="K91" s="44"/>
      <c r="L91" s="44"/>
      <c r="M91" s="44"/>
      <c r="N91" s="18"/>
      <c r="O91" s="18"/>
      <c r="P91" s="18"/>
      <c r="Q91" s="18">
        <f t="shared" si="10"/>
        <v>0</v>
      </c>
      <c r="R91" s="18">
        <f t="shared" si="11"/>
        <v>0</v>
      </c>
      <c r="S91" s="18">
        <f t="shared" si="12"/>
        <v>0</v>
      </c>
    </row>
    <row r="92" spans="1:19" ht="12.75" customHeight="1" hidden="1">
      <c r="A92" s="55" t="s">
        <v>277</v>
      </c>
      <c r="B92" s="56" t="s">
        <v>92</v>
      </c>
      <c r="C92" s="57" t="s">
        <v>278</v>
      </c>
      <c r="D92" s="38" t="s">
        <v>279</v>
      </c>
      <c r="E92" s="39"/>
      <c r="F92" s="21"/>
      <c r="G92" s="21"/>
      <c r="H92" s="21"/>
      <c r="I92" s="21"/>
      <c r="J92" s="40"/>
      <c r="K92" s="40"/>
      <c r="L92" s="40"/>
      <c r="M92" s="40"/>
      <c r="N92" s="23"/>
      <c r="O92" s="23"/>
      <c r="P92" s="23"/>
      <c r="Q92" s="18">
        <f t="shared" si="10"/>
        <v>0</v>
      </c>
      <c r="R92" s="18">
        <f t="shared" si="11"/>
        <v>0</v>
      </c>
      <c r="S92" s="18">
        <f t="shared" si="12"/>
        <v>0</v>
      </c>
    </row>
    <row r="93" spans="1:19" ht="95.25" customHeight="1" hidden="1">
      <c r="A93" s="55"/>
      <c r="B93" s="56"/>
      <c r="C93" s="57"/>
      <c r="D93" s="31"/>
      <c r="E93" s="32" t="s">
        <v>55</v>
      </c>
      <c r="F93" s="47" t="s">
        <v>101</v>
      </c>
      <c r="G93" s="47" t="s">
        <v>78</v>
      </c>
      <c r="H93" s="36" t="s">
        <v>64</v>
      </c>
      <c r="I93" s="36"/>
      <c r="J93" s="33"/>
      <c r="K93" s="33"/>
      <c r="L93" s="33"/>
      <c r="M93" s="33"/>
      <c r="N93" s="37"/>
      <c r="O93" s="37"/>
      <c r="P93" s="37"/>
      <c r="Q93" s="18">
        <f t="shared" si="10"/>
        <v>0</v>
      </c>
      <c r="R93" s="18">
        <f t="shared" si="11"/>
        <v>0</v>
      </c>
      <c r="S93" s="18">
        <f t="shared" si="12"/>
        <v>0</v>
      </c>
    </row>
    <row r="94" spans="1:19" ht="17.25" customHeight="1" hidden="1">
      <c r="A94" s="12" t="s">
        <v>280</v>
      </c>
      <c r="B94" s="13" t="s">
        <v>98</v>
      </c>
      <c r="C94" s="19" t="s">
        <v>281</v>
      </c>
      <c r="D94" s="15"/>
      <c r="E94" s="13"/>
      <c r="F94" s="16"/>
      <c r="G94" s="16"/>
      <c r="H94" s="16"/>
      <c r="I94" s="16"/>
      <c r="J94" s="44"/>
      <c r="K94" s="44"/>
      <c r="L94" s="44"/>
      <c r="M94" s="44"/>
      <c r="N94" s="18"/>
      <c r="O94" s="18"/>
      <c r="P94" s="18"/>
      <c r="Q94" s="18">
        <f t="shared" si="10"/>
        <v>0</v>
      </c>
      <c r="R94" s="18">
        <f t="shared" si="11"/>
        <v>0</v>
      </c>
      <c r="S94" s="18">
        <f t="shared" si="12"/>
        <v>0</v>
      </c>
    </row>
    <row r="95" spans="1:19" ht="56.25" hidden="1">
      <c r="A95" s="12" t="s">
        <v>282</v>
      </c>
      <c r="B95" s="13" t="s">
        <v>104</v>
      </c>
      <c r="C95" s="19" t="s">
        <v>283</v>
      </c>
      <c r="D95" s="15"/>
      <c r="E95" s="13"/>
      <c r="F95" s="16"/>
      <c r="G95" s="16"/>
      <c r="H95" s="16"/>
      <c r="I95" s="16"/>
      <c r="J95" s="44"/>
      <c r="K95" s="44"/>
      <c r="L95" s="44"/>
      <c r="M95" s="44"/>
      <c r="N95" s="18"/>
      <c r="O95" s="18"/>
      <c r="P95" s="18"/>
      <c r="Q95" s="18">
        <f t="shared" si="10"/>
        <v>0</v>
      </c>
      <c r="R95" s="18">
        <f t="shared" si="11"/>
        <v>0</v>
      </c>
      <c r="S95" s="18">
        <f t="shared" si="12"/>
        <v>0</v>
      </c>
    </row>
    <row r="96" spans="1:19" ht="0.75" customHeight="1" hidden="1">
      <c r="A96" s="12" t="s">
        <v>284</v>
      </c>
      <c r="B96" s="13" t="s">
        <v>285</v>
      </c>
      <c r="C96" s="19" t="s">
        <v>286</v>
      </c>
      <c r="D96" s="15"/>
      <c r="E96" s="13"/>
      <c r="F96" s="16"/>
      <c r="G96" s="16"/>
      <c r="H96" s="16"/>
      <c r="I96" s="16"/>
      <c r="J96" s="44"/>
      <c r="K96" s="44"/>
      <c r="L96" s="44"/>
      <c r="M96" s="44"/>
      <c r="N96" s="18"/>
      <c r="O96" s="18"/>
      <c r="P96" s="18"/>
      <c r="Q96" s="18">
        <f t="shared" si="10"/>
        <v>0</v>
      </c>
      <c r="R96" s="18">
        <f t="shared" si="11"/>
        <v>0</v>
      </c>
      <c r="S96" s="18">
        <f t="shared" si="12"/>
        <v>0</v>
      </c>
    </row>
    <row r="97" spans="1:19" ht="18.75" customHeight="1" hidden="1">
      <c r="A97" s="12" t="s">
        <v>287</v>
      </c>
      <c r="B97" s="13" t="s">
        <v>114</v>
      </c>
      <c r="C97" s="19" t="s">
        <v>288</v>
      </c>
      <c r="D97" s="15"/>
      <c r="E97" s="13"/>
      <c r="F97" s="16"/>
      <c r="G97" s="16"/>
      <c r="H97" s="16"/>
      <c r="I97" s="16"/>
      <c r="J97" s="44"/>
      <c r="K97" s="44"/>
      <c r="L97" s="44"/>
      <c r="M97" s="44"/>
      <c r="N97" s="18"/>
      <c r="O97" s="18"/>
      <c r="P97" s="18"/>
      <c r="Q97" s="18">
        <f t="shared" si="10"/>
        <v>0</v>
      </c>
      <c r="R97" s="18">
        <f t="shared" si="11"/>
        <v>0</v>
      </c>
      <c r="S97" s="18">
        <f t="shared" si="12"/>
        <v>0</v>
      </c>
    </row>
    <row r="98" spans="1:19" ht="60.75" customHeight="1" hidden="1">
      <c r="A98" s="12" t="s">
        <v>289</v>
      </c>
      <c r="B98" s="13" t="s">
        <v>123</v>
      </c>
      <c r="C98" s="19" t="s">
        <v>290</v>
      </c>
      <c r="D98" s="15"/>
      <c r="E98" s="13"/>
      <c r="F98" s="16"/>
      <c r="G98" s="16"/>
      <c r="H98" s="16"/>
      <c r="I98" s="16"/>
      <c r="J98" s="44"/>
      <c r="K98" s="44"/>
      <c r="L98" s="44"/>
      <c r="M98" s="44"/>
      <c r="N98" s="18"/>
      <c r="O98" s="18"/>
      <c r="P98" s="18"/>
      <c r="Q98" s="18">
        <f t="shared" si="10"/>
        <v>0</v>
      </c>
      <c r="R98" s="18">
        <f t="shared" si="11"/>
        <v>0</v>
      </c>
      <c r="S98" s="18">
        <f t="shared" si="12"/>
        <v>0</v>
      </c>
    </row>
    <row r="99" spans="1:19" ht="78.75" hidden="1">
      <c r="A99" s="12" t="s">
        <v>291</v>
      </c>
      <c r="B99" s="13" t="s">
        <v>128</v>
      </c>
      <c r="C99" s="19" t="s">
        <v>292</v>
      </c>
      <c r="D99" s="15"/>
      <c r="E99" s="13"/>
      <c r="F99" s="16"/>
      <c r="G99" s="16"/>
      <c r="H99" s="16"/>
      <c r="I99" s="16"/>
      <c r="J99" s="44"/>
      <c r="K99" s="44"/>
      <c r="L99" s="44"/>
      <c r="M99" s="44"/>
      <c r="N99" s="18"/>
      <c r="O99" s="18"/>
      <c r="P99" s="18"/>
      <c r="Q99" s="18">
        <f t="shared" si="10"/>
        <v>0</v>
      </c>
      <c r="R99" s="18">
        <f t="shared" si="11"/>
        <v>0</v>
      </c>
      <c r="S99" s="18">
        <f t="shared" si="12"/>
        <v>0</v>
      </c>
    </row>
    <row r="100" spans="1:19" ht="45" hidden="1">
      <c r="A100" s="12" t="s">
        <v>293</v>
      </c>
      <c r="B100" s="13" t="s">
        <v>135</v>
      </c>
      <c r="C100" s="19" t="s">
        <v>294</v>
      </c>
      <c r="D100" s="15"/>
      <c r="E100" s="13"/>
      <c r="F100" s="16"/>
      <c r="G100" s="16"/>
      <c r="H100" s="16"/>
      <c r="I100" s="16"/>
      <c r="J100" s="44"/>
      <c r="K100" s="44"/>
      <c r="L100" s="44"/>
      <c r="M100" s="44"/>
      <c r="N100" s="18"/>
      <c r="O100" s="18"/>
      <c r="P100" s="18"/>
      <c r="Q100" s="18">
        <f t="shared" si="10"/>
        <v>0</v>
      </c>
      <c r="R100" s="18">
        <f t="shared" si="11"/>
        <v>0</v>
      </c>
      <c r="S100" s="18">
        <f t="shared" si="12"/>
        <v>0</v>
      </c>
    </row>
    <row r="101" spans="1:19" ht="45" hidden="1">
      <c r="A101" s="12" t="s">
        <v>295</v>
      </c>
      <c r="B101" s="13" t="s">
        <v>147</v>
      </c>
      <c r="C101" s="19" t="s">
        <v>296</v>
      </c>
      <c r="D101" s="15"/>
      <c r="E101" s="13"/>
      <c r="F101" s="16"/>
      <c r="G101" s="16"/>
      <c r="H101" s="16"/>
      <c r="I101" s="16"/>
      <c r="J101" s="44"/>
      <c r="K101" s="44"/>
      <c r="L101" s="44"/>
      <c r="M101" s="44"/>
      <c r="N101" s="18"/>
      <c r="O101" s="18"/>
      <c r="P101" s="18"/>
      <c r="Q101" s="18">
        <f t="shared" si="10"/>
        <v>0</v>
      </c>
      <c r="R101" s="18">
        <f t="shared" si="11"/>
        <v>0</v>
      </c>
      <c r="S101" s="18">
        <f t="shared" si="12"/>
        <v>0</v>
      </c>
    </row>
    <row r="102" spans="1:19" ht="67.5" hidden="1">
      <c r="A102" s="12" t="s">
        <v>297</v>
      </c>
      <c r="B102" s="13" t="s">
        <v>157</v>
      </c>
      <c r="C102" s="19" t="s">
        <v>298</v>
      </c>
      <c r="D102" s="15"/>
      <c r="E102" s="13"/>
      <c r="F102" s="16"/>
      <c r="G102" s="16"/>
      <c r="H102" s="16"/>
      <c r="I102" s="16"/>
      <c r="J102" s="44"/>
      <c r="K102" s="44"/>
      <c r="L102" s="44"/>
      <c r="M102" s="44"/>
      <c r="N102" s="18"/>
      <c r="O102" s="18"/>
      <c r="P102" s="18"/>
      <c r="Q102" s="18">
        <f t="shared" si="10"/>
        <v>0</v>
      </c>
      <c r="R102" s="18">
        <f t="shared" si="11"/>
        <v>0</v>
      </c>
      <c r="S102" s="18">
        <f t="shared" si="12"/>
        <v>0</v>
      </c>
    </row>
    <row r="103" spans="1:19" ht="0.75" customHeight="1" hidden="1">
      <c r="A103" s="12" t="s">
        <v>299</v>
      </c>
      <c r="B103" s="13" t="s">
        <v>161</v>
      </c>
      <c r="C103" s="19" t="s">
        <v>300</v>
      </c>
      <c r="D103" s="15"/>
      <c r="E103" s="13"/>
      <c r="F103" s="16"/>
      <c r="G103" s="16"/>
      <c r="H103" s="16"/>
      <c r="I103" s="16"/>
      <c r="J103" s="44"/>
      <c r="K103" s="44"/>
      <c r="L103" s="44"/>
      <c r="M103" s="44"/>
      <c r="N103" s="18"/>
      <c r="O103" s="18"/>
      <c r="P103" s="18"/>
      <c r="Q103" s="18">
        <f t="shared" si="10"/>
        <v>0</v>
      </c>
      <c r="R103" s="18">
        <f t="shared" si="11"/>
        <v>0</v>
      </c>
      <c r="S103" s="18">
        <f t="shared" si="12"/>
        <v>0</v>
      </c>
    </row>
    <row r="104" spans="1:19" ht="47.25" customHeight="1" hidden="1">
      <c r="A104" s="12" t="s">
        <v>301</v>
      </c>
      <c r="B104" s="13" t="s">
        <v>169</v>
      </c>
      <c r="C104" s="19" t="s">
        <v>302</v>
      </c>
      <c r="D104" s="15"/>
      <c r="E104" s="13"/>
      <c r="F104" s="16"/>
      <c r="G104" s="16"/>
      <c r="H104" s="16"/>
      <c r="I104" s="16"/>
      <c r="J104" s="44"/>
      <c r="K104" s="44"/>
      <c r="L104" s="44"/>
      <c r="M104" s="44"/>
      <c r="N104" s="18"/>
      <c r="O104" s="18"/>
      <c r="P104" s="18"/>
      <c r="Q104" s="18">
        <f t="shared" si="10"/>
        <v>0</v>
      </c>
      <c r="R104" s="18">
        <f t="shared" si="11"/>
        <v>0</v>
      </c>
      <c r="S104" s="18">
        <f t="shared" si="12"/>
        <v>0</v>
      </c>
    </row>
    <row r="105" spans="1:19" ht="39" customHeight="1" hidden="1">
      <c r="A105" s="12" t="s">
        <v>303</v>
      </c>
      <c r="B105" s="13" t="s">
        <v>176</v>
      </c>
      <c r="C105" s="19" t="s">
        <v>304</v>
      </c>
      <c r="D105" s="15"/>
      <c r="E105" s="13"/>
      <c r="F105" s="16"/>
      <c r="G105" s="16"/>
      <c r="H105" s="16"/>
      <c r="I105" s="16"/>
      <c r="J105" s="44"/>
      <c r="K105" s="44"/>
      <c r="L105" s="44"/>
      <c r="M105" s="44"/>
      <c r="N105" s="18"/>
      <c r="O105" s="18"/>
      <c r="P105" s="18"/>
      <c r="Q105" s="18">
        <f t="shared" si="10"/>
        <v>0</v>
      </c>
      <c r="R105" s="18">
        <f t="shared" si="11"/>
        <v>0</v>
      </c>
      <c r="S105" s="18">
        <f t="shared" si="12"/>
        <v>0</v>
      </c>
    </row>
    <row r="106" spans="1:19" ht="90" hidden="1">
      <c r="A106" s="12" t="s">
        <v>305</v>
      </c>
      <c r="B106" s="13" t="s">
        <v>180</v>
      </c>
      <c r="C106" s="19" t="s">
        <v>306</v>
      </c>
      <c r="D106" s="15"/>
      <c r="E106" s="13"/>
      <c r="F106" s="16"/>
      <c r="G106" s="16"/>
      <c r="H106" s="16"/>
      <c r="I106" s="16"/>
      <c r="J106" s="44"/>
      <c r="K106" s="44"/>
      <c r="L106" s="44"/>
      <c r="M106" s="44"/>
      <c r="N106" s="18"/>
      <c r="O106" s="18"/>
      <c r="P106" s="18"/>
      <c r="Q106" s="18">
        <f t="shared" si="10"/>
        <v>0</v>
      </c>
      <c r="R106" s="18">
        <f t="shared" si="11"/>
        <v>0</v>
      </c>
      <c r="S106" s="18">
        <f t="shared" si="12"/>
        <v>0</v>
      </c>
    </row>
    <row r="107" spans="1:19" ht="90" hidden="1">
      <c r="A107" s="12" t="s">
        <v>307</v>
      </c>
      <c r="B107" s="13" t="s">
        <v>183</v>
      </c>
      <c r="C107" s="19" t="s">
        <v>308</v>
      </c>
      <c r="D107" s="15"/>
      <c r="E107" s="13"/>
      <c r="F107" s="16"/>
      <c r="G107" s="16"/>
      <c r="H107" s="16"/>
      <c r="I107" s="16"/>
      <c r="J107" s="44"/>
      <c r="K107" s="44"/>
      <c r="L107" s="44"/>
      <c r="M107" s="44"/>
      <c r="N107" s="18"/>
      <c r="O107" s="18"/>
      <c r="P107" s="18"/>
      <c r="Q107" s="18">
        <f t="shared" si="10"/>
        <v>0</v>
      </c>
      <c r="R107" s="18">
        <f t="shared" si="11"/>
        <v>0</v>
      </c>
      <c r="S107" s="18">
        <f t="shared" si="12"/>
        <v>0</v>
      </c>
    </row>
    <row r="108" spans="1:19" ht="9" customHeight="1" hidden="1">
      <c r="A108" s="12" t="s">
        <v>309</v>
      </c>
      <c r="B108" s="13" t="s">
        <v>188</v>
      </c>
      <c r="C108" s="19" t="s">
        <v>310</v>
      </c>
      <c r="D108" s="15"/>
      <c r="E108" s="13"/>
      <c r="F108" s="16"/>
      <c r="G108" s="16"/>
      <c r="H108" s="16"/>
      <c r="I108" s="16"/>
      <c r="J108" s="44"/>
      <c r="K108" s="44"/>
      <c r="L108" s="44"/>
      <c r="M108" s="44"/>
      <c r="N108" s="18"/>
      <c r="O108" s="18"/>
      <c r="P108" s="18"/>
      <c r="Q108" s="18">
        <f t="shared" si="10"/>
        <v>0</v>
      </c>
      <c r="R108" s="18">
        <f t="shared" si="11"/>
        <v>0</v>
      </c>
      <c r="S108" s="18">
        <f t="shared" si="12"/>
        <v>0</v>
      </c>
    </row>
    <row r="109" spans="1:19" ht="0.75" customHeight="1" hidden="1">
      <c r="A109" s="12" t="s">
        <v>311</v>
      </c>
      <c r="B109" s="13" t="s">
        <v>192</v>
      </c>
      <c r="C109" s="19" t="s">
        <v>312</v>
      </c>
      <c r="D109" s="15"/>
      <c r="E109" s="13"/>
      <c r="F109" s="16"/>
      <c r="G109" s="16"/>
      <c r="H109" s="16"/>
      <c r="I109" s="16"/>
      <c r="J109" s="44"/>
      <c r="K109" s="44"/>
      <c r="L109" s="44"/>
      <c r="M109" s="44"/>
      <c r="N109" s="18"/>
      <c r="O109" s="18"/>
      <c r="P109" s="18"/>
      <c r="Q109" s="18">
        <f t="shared" si="10"/>
        <v>0</v>
      </c>
      <c r="R109" s="18">
        <f t="shared" si="11"/>
        <v>0</v>
      </c>
      <c r="S109" s="18">
        <f t="shared" si="12"/>
        <v>0</v>
      </c>
    </row>
    <row r="110" spans="1:19" ht="24" hidden="1">
      <c r="A110" s="12" t="s">
        <v>313</v>
      </c>
      <c r="B110" s="13" t="s">
        <v>314</v>
      </c>
      <c r="C110" s="19" t="s">
        <v>315</v>
      </c>
      <c r="D110" s="15"/>
      <c r="E110" s="13"/>
      <c r="F110" s="16"/>
      <c r="G110" s="16"/>
      <c r="H110" s="16"/>
      <c r="I110" s="16"/>
      <c r="J110" s="44"/>
      <c r="K110" s="44"/>
      <c r="L110" s="44"/>
      <c r="M110" s="44"/>
      <c r="N110" s="18"/>
      <c r="O110" s="18"/>
      <c r="P110" s="18"/>
      <c r="Q110" s="18">
        <f t="shared" si="10"/>
        <v>0</v>
      </c>
      <c r="R110" s="18">
        <f t="shared" si="11"/>
        <v>0</v>
      </c>
      <c r="S110" s="18">
        <f t="shared" si="12"/>
        <v>0</v>
      </c>
    </row>
    <row r="111" spans="1:19" ht="24" hidden="1">
      <c r="A111" s="12" t="s">
        <v>316</v>
      </c>
      <c r="B111" s="13" t="s">
        <v>202</v>
      </c>
      <c r="C111" s="19" t="s">
        <v>317</v>
      </c>
      <c r="D111" s="15"/>
      <c r="E111" s="13"/>
      <c r="F111" s="16"/>
      <c r="G111" s="16"/>
      <c r="H111" s="16"/>
      <c r="I111" s="16"/>
      <c r="J111" s="44"/>
      <c r="K111" s="44"/>
      <c r="L111" s="44"/>
      <c r="M111" s="44"/>
      <c r="N111" s="18"/>
      <c r="O111" s="18"/>
      <c r="P111" s="18"/>
      <c r="Q111" s="18">
        <f t="shared" si="10"/>
        <v>0</v>
      </c>
      <c r="R111" s="18">
        <f t="shared" si="11"/>
        <v>0</v>
      </c>
      <c r="S111" s="18">
        <f t="shared" si="12"/>
        <v>0</v>
      </c>
    </row>
    <row r="112" spans="1:19" ht="0.75" customHeight="1" hidden="1">
      <c r="A112" s="12" t="s">
        <v>318</v>
      </c>
      <c r="B112" s="13" t="s">
        <v>206</v>
      </c>
      <c r="C112" s="19" t="s">
        <v>319</v>
      </c>
      <c r="D112" s="15"/>
      <c r="E112" s="13"/>
      <c r="F112" s="16"/>
      <c r="G112" s="16"/>
      <c r="H112" s="16"/>
      <c r="I112" s="16"/>
      <c r="J112" s="44"/>
      <c r="K112" s="44"/>
      <c r="L112" s="44"/>
      <c r="M112" s="44"/>
      <c r="N112" s="18"/>
      <c r="O112" s="18"/>
      <c r="P112" s="18"/>
      <c r="Q112" s="18">
        <f aca="true" t="shared" si="13" ref="Q112:Q129">P112*1.082</f>
        <v>0</v>
      </c>
      <c r="R112" s="18">
        <f aca="true" t="shared" si="14" ref="R112:R129">Q112*1.08</f>
        <v>0</v>
      </c>
      <c r="S112" s="18">
        <f t="shared" si="12"/>
        <v>0</v>
      </c>
    </row>
    <row r="113" spans="1:19" ht="18.75" customHeight="1" hidden="1">
      <c r="A113" s="55" t="s">
        <v>320</v>
      </c>
      <c r="B113" s="56" t="s">
        <v>321</v>
      </c>
      <c r="C113" s="57" t="s">
        <v>322</v>
      </c>
      <c r="D113" s="38" t="s">
        <v>279</v>
      </c>
      <c r="E113" s="39"/>
      <c r="F113" s="21"/>
      <c r="G113" s="21"/>
      <c r="H113" s="21"/>
      <c r="I113" s="21"/>
      <c r="J113" s="40"/>
      <c r="K113" s="40"/>
      <c r="L113" s="40"/>
      <c r="M113" s="40"/>
      <c r="N113" s="23"/>
      <c r="O113" s="23"/>
      <c r="P113" s="23"/>
      <c r="Q113" s="18">
        <f t="shared" si="13"/>
        <v>0</v>
      </c>
      <c r="R113" s="18">
        <f t="shared" si="14"/>
        <v>0</v>
      </c>
      <c r="S113" s="18">
        <f aca="true" t="shared" si="15" ref="S113:S129">R113*1.075</f>
        <v>0</v>
      </c>
    </row>
    <row r="114" spans="1:19" ht="94.5" customHeight="1" hidden="1">
      <c r="A114" s="55"/>
      <c r="B114" s="56"/>
      <c r="C114" s="57"/>
      <c r="D114" s="31"/>
      <c r="E114" s="32" t="s">
        <v>55</v>
      </c>
      <c r="F114" s="47" t="s">
        <v>77</v>
      </c>
      <c r="G114" s="47" t="s">
        <v>78</v>
      </c>
      <c r="H114" s="36" t="s">
        <v>64</v>
      </c>
      <c r="I114" s="36"/>
      <c r="J114" s="33"/>
      <c r="K114" s="33"/>
      <c r="L114" s="33"/>
      <c r="M114" s="33"/>
      <c r="N114" s="37"/>
      <c r="O114" s="37"/>
      <c r="P114" s="37"/>
      <c r="Q114" s="18">
        <f t="shared" si="13"/>
        <v>0</v>
      </c>
      <c r="R114" s="18">
        <f t="shared" si="14"/>
        <v>0</v>
      </c>
      <c r="S114" s="18">
        <f t="shared" si="15"/>
        <v>0</v>
      </c>
    </row>
    <row r="115" spans="1:19" ht="0.75" customHeight="1" hidden="1">
      <c r="A115" s="12" t="s">
        <v>323</v>
      </c>
      <c r="B115" s="13" t="s">
        <v>214</v>
      </c>
      <c r="C115" s="19" t="s">
        <v>324</v>
      </c>
      <c r="D115" s="15"/>
      <c r="E115" s="13"/>
      <c r="F115" s="16"/>
      <c r="G115" s="16"/>
      <c r="H115" s="16"/>
      <c r="I115" s="16"/>
      <c r="J115" s="44"/>
      <c r="K115" s="44"/>
      <c r="L115" s="44"/>
      <c r="M115" s="44"/>
      <c r="N115" s="18"/>
      <c r="O115" s="18"/>
      <c r="P115" s="18"/>
      <c r="Q115" s="18">
        <f t="shared" si="13"/>
        <v>0</v>
      </c>
      <c r="R115" s="18">
        <f t="shared" si="14"/>
        <v>0</v>
      </c>
      <c r="S115" s="18">
        <f t="shared" si="15"/>
        <v>0</v>
      </c>
    </row>
    <row r="116" spans="1:19" ht="33.75" hidden="1">
      <c r="A116" s="12" t="s">
        <v>325</v>
      </c>
      <c r="B116" s="13" t="s">
        <v>218</v>
      </c>
      <c r="C116" s="19" t="s">
        <v>326</v>
      </c>
      <c r="D116" s="15"/>
      <c r="E116" s="13"/>
      <c r="F116" s="16"/>
      <c r="G116" s="16"/>
      <c r="H116" s="16"/>
      <c r="I116" s="16"/>
      <c r="J116" s="44"/>
      <c r="K116" s="44"/>
      <c r="L116" s="44"/>
      <c r="M116" s="44"/>
      <c r="N116" s="18"/>
      <c r="O116" s="18"/>
      <c r="P116" s="18"/>
      <c r="Q116" s="18">
        <f t="shared" si="13"/>
        <v>0</v>
      </c>
      <c r="R116" s="18">
        <f t="shared" si="14"/>
        <v>0</v>
      </c>
      <c r="S116" s="18">
        <f t="shared" si="15"/>
        <v>0</v>
      </c>
    </row>
    <row r="117" spans="1:19" ht="78" customHeight="1" hidden="1">
      <c r="A117" s="12" t="s">
        <v>327</v>
      </c>
      <c r="B117" s="13" t="s">
        <v>222</v>
      </c>
      <c r="C117" s="19" t="s">
        <v>328</v>
      </c>
      <c r="D117" s="15"/>
      <c r="E117" s="13"/>
      <c r="F117" s="16"/>
      <c r="G117" s="16"/>
      <c r="H117" s="16"/>
      <c r="I117" s="16"/>
      <c r="J117" s="44"/>
      <c r="K117" s="44"/>
      <c r="L117" s="44"/>
      <c r="M117" s="44"/>
      <c r="N117" s="18"/>
      <c r="O117" s="18"/>
      <c r="P117" s="18"/>
      <c r="Q117" s="18">
        <f t="shared" si="13"/>
        <v>0</v>
      </c>
      <c r="R117" s="18">
        <f t="shared" si="14"/>
        <v>0</v>
      </c>
      <c r="S117" s="18">
        <f t="shared" si="15"/>
        <v>0</v>
      </c>
    </row>
    <row r="118" spans="1:19" ht="67.5" hidden="1">
      <c r="A118" s="12" t="s">
        <v>329</v>
      </c>
      <c r="B118" s="13" t="s">
        <v>226</v>
      </c>
      <c r="C118" s="19" t="s">
        <v>330</v>
      </c>
      <c r="D118" s="15"/>
      <c r="E118" s="13"/>
      <c r="F118" s="16"/>
      <c r="G118" s="16"/>
      <c r="H118" s="16"/>
      <c r="I118" s="16"/>
      <c r="J118" s="44"/>
      <c r="K118" s="44"/>
      <c r="L118" s="44"/>
      <c r="M118" s="44"/>
      <c r="N118" s="18"/>
      <c r="O118" s="18"/>
      <c r="P118" s="18"/>
      <c r="Q118" s="18">
        <f t="shared" si="13"/>
        <v>0</v>
      </c>
      <c r="R118" s="18">
        <f t="shared" si="14"/>
        <v>0</v>
      </c>
      <c r="S118" s="18">
        <f t="shared" si="15"/>
        <v>0</v>
      </c>
    </row>
    <row r="119" spans="1:19" ht="22.5" customHeight="1" hidden="1">
      <c r="A119" s="55" t="s">
        <v>331</v>
      </c>
      <c r="B119" s="56" t="s">
        <v>229</v>
      </c>
      <c r="C119" s="57" t="s">
        <v>332</v>
      </c>
      <c r="D119" s="38" t="s">
        <v>279</v>
      </c>
      <c r="E119" s="39"/>
      <c r="F119" s="21"/>
      <c r="G119" s="21"/>
      <c r="H119" s="21"/>
      <c r="I119" s="21"/>
      <c r="J119" s="40"/>
      <c r="K119" s="40"/>
      <c r="L119" s="40"/>
      <c r="M119" s="40"/>
      <c r="N119" s="23"/>
      <c r="O119" s="23"/>
      <c r="P119" s="23"/>
      <c r="Q119" s="18">
        <f t="shared" si="13"/>
        <v>0</v>
      </c>
      <c r="R119" s="18">
        <f t="shared" si="14"/>
        <v>0</v>
      </c>
      <c r="S119" s="18">
        <f t="shared" si="15"/>
        <v>0</v>
      </c>
    </row>
    <row r="120" spans="1:19" ht="59.25" customHeight="1" hidden="1">
      <c r="A120" s="55"/>
      <c r="B120" s="56"/>
      <c r="C120" s="57"/>
      <c r="D120" s="24"/>
      <c r="E120" s="25" t="s">
        <v>55</v>
      </c>
      <c r="F120" s="48" t="s">
        <v>77</v>
      </c>
      <c r="G120" s="48" t="s">
        <v>78</v>
      </c>
      <c r="H120" s="28" t="s">
        <v>64</v>
      </c>
      <c r="I120" s="28"/>
      <c r="J120" s="26"/>
      <c r="K120" s="26"/>
      <c r="L120" s="26"/>
      <c r="M120" s="26"/>
      <c r="N120" s="30"/>
      <c r="O120" s="30"/>
      <c r="P120" s="30"/>
      <c r="Q120" s="18">
        <f t="shared" si="13"/>
        <v>0</v>
      </c>
      <c r="R120" s="18">
        <f t="shared" si="14"/>
        <v>0</v>
      </c>
      <c r="S120" s="18">
        <f t="shared" si="15"/>
        <v>0</v>
      </c>
    </row>
    <row r="121" spans="1:19" ht="99" customHeight="1" hidden="1">
      <c r="A121" s="55"/>
      <c r="B121" s="56"/>
      <c r="C121" s="57"/>
      <c r="D121" s="31"/>
      <c r="E121" s="32" t="s">
        <v>333</v>
      </c>
      <c r="F121" s="47" t="s">
        <v>334</v>
      </c>
      <c r="G121" s="47" t="s">
        <v>335</v>
      </c>
      <c r="H121" s="36" t="s">
        <v>64</v>
      </c>
      <c r="I121" s="36"/>
      <c r="J121" s="33"/>
      <c r="K121" s="33"/>
      <c r="L121" s="33"/>
      <c r="M121" s="33"/>
      <c r="N121" s="37"/>
      <c r="O121" s="37"/>
      <c r="P121" s="37"/>
      <c r="Q121" s="18">
        <f t="shared" si="13"/>
        <v>0</v>
      </c>
      <c r="R121" s="18">
        <f t="shared" si="14"/>
        <v>0</v>
      </c>
      <c r="S121" s="18">
        <f t="shared" si="15"/>
        <v>0</v>
      </c>
    </row>
    <row r="122" spans="1:19" ht="45" hidden="1">
      <c r="A122" s="12" t="s">
        <v>336</v>
      </c>
      <c r="B122" s="13" t="s">
        <v>232</v>
      </c>
      <c r="C122" s="19" t="s">
        <v>337</v>
      </c>
      <c r="D122" s="15"/>
      <c r="E122" s="13"/>
      <c r="F122" s="16"/>
      <c r="G122" s="16"/>
      <c r="H122" s="16"/>
      <c r="I122" s="16"/>
      <c r="J122" s="44"/>
      <c r="K122" s="44"/>
      <c r="L122" s="44"/>
      <c r="M122" s="44"/>
      <c r="N122" s="18"/>
      <c r="O122" s="18"/>
      <c r="P122" s="18"/>
      <c r="Q122" s="18">
        <f t="shared" si="13"/>
        <v>0</v>
      </c>
      <c r="R122" s="18">
        <f t="shared" si="14"/>
        <v>0</v>
      </c>
      <c r="S122" s="18">
        <f t="shared" si="15"/>
        <v>0</v>
      </c>
    </row>
    <row r="123" spans="1:19" ht="56.25" hidden="1">
      <c r="A123" s="12" t="s">
        <v>338</v>
      </c>
      <c r="B123" s="13" t="s">
        <v>235</v>
      </c>
      <c r="C123" s="19" t="s">
        <v>339</v>
      </c>
      <c r="D123" s="15"/>
      <c r="E123" s="13"/>
      <c r="F123" s="16"/>
      <c r="G123" s="16"/>
      <c r="H123" s="16"/>
      <c r="I123" s="16"/>
      <c r="J123" s="44"/>
      <c r="K123" s="44"/>
      <c r="L123" s="44"/>
      <c r="M123" s="44"/>
      <c r="N123" s="18"/>
      <c r="O123" s="18"/>
      <c r="P123" s="18"/>
      <c r="Q123" s="18">
        <f t="shared" si="13"/>
        <v>0</v>
      </c>
      <c r="R123" s="18">
        <f t="shared" si="14"/>
        <v>0</v>
      </c>
      <c r="S123" s="18">
        <f t="shared" si="15"/>
        <v>0</v>
      </c>
    </row>
    <row r="124" spans="1:19" ht="56.25" hidden="1">
      <c r="A124" s="12" t="s">
        <v>340</v>
      </c>
      <c r="B124" s="13" t="s">
        <v>238</v>
      </c>
      <c r="C124" s="19" t="s">
        <v>341</v>
      </c>
      <c r="D124" s="15"/>
      <c r="E124" s="13"/>
      <c r="F124" s="16"/>
      <c r="G124" s="16"/>
      <c r="H124" s="16"/>
      <c r="I124" s="16"/>
      <c r="J124" s="44"/>
      <c r="K124" s="44"/>
      <c r="L124" s="44"/>
      <c r="M124" s="44"/>
      <c r="N124" s="18"/>
      <c r="O124" s="18"/>
      <c r="P124" s="18"/>
      <c r="Q124" s="18">
        <f t="shared" si="13"/>
        <v>0</v>
      </c>
      <c r="R124" s="18">
        <f t="shared" si="14"/>
        <v>0</v>
      </c>
      <c r="S124" s="18">
        <f t="shared" si="15"/>
        <v>0</v>
      </c>
    </row>
    <row r="125" spans="1:19" ht="90" hidden="1">
      <c r="A125" s="12" t="s">
        <v>342</v>
      </c>
      <c r="B125" s="13" t="s">
        <v>241</v>
      </c>
      <c r="C125" s="19" t="s">
        <v>343</v>
      </c>
      <c r="D125" s="15"/>
      <c r="E125" s="13"/>
      <c r="F125" s="16"/>
      <c r="G125" s="16"/>
      <c r="H125" s="16"/>
      <c r="I125" s="16"/>
      <c r="J125" s="44"/>
      <c r="K125" s="44"/>
      <c r="L125" s="44"/>
      <c r="M125" s="44"/>
      <c r="N125" s="18"/>
      <c r="O125" s="18"/>
      <c r="P125" s="18"/>
      <c r="Q125" s="18">
        <f t="shared" si="13"/>
        <v>0</v>
      </c>
      <c r="R125" s="18">
        <f t="shared" si="14"/>
        <v>0</v>
      </c>
      <c r="S125" s="18">
        <f t="shared" si="15"/>
        <v>0</v>
      </c>
    </row>
    <row r="126" spans="1:19" ht="44.25" customHeight="1" hidden="1">
      <c r="A126" s="12" t="s">
        <v>344</v>
      </c>
      <c r="B126" s="13" t="s">
        <v>244</v>
      </c>
      <c r="C126" s="19" t="s">
        <v>345</v>
      </c>
      <c r="D126" s="15"/>
      <c r="E126" s="13"/>
      <c r="F126" s="16"/>
      <c r="G126" s="16"/>
      <c r="H126" s="16"/>
      <c r="I126" s="16"/>
      <c r="J126" s="44"/>
      <c r="K126" s="44"/>
      <c r="L126" s="44"/>
      <c r="M126" s="44"/>
      <c r="N126" s="18"/>
      <c r="O126" s="18"/>
      <c r="P126" s="18"/>
      <c r="Q126" s="18">
        <f t="shared" si="13"/>
        <v>0</v>
      </c>
      <c r="R126" s="18">
        <f t="shared" si="14"/>
        <v>0</v>
      </c>
      <c r="S126" s="18">
        <f t="shared" si="15"/>
        <v>0</v>
      </c>
    </row>
    <row r="127" spans="1:19" ht="80.25" customHeight="1" hidden="1">
      <c r="A127" s="12" t="s">
        <v>346</v>
      </c>
      <c r="B127" s="13" t="s">
        <v>251</v>
      </c>
      <c r="C127" s="19" t="s">
        <v>347</v>
      </c>
      <c r="D127" s="15"/>
      <c r="E127" s="13"/>
      <c r="F127" s="16"/>
      <c r="G127" s="16"/>
      <c r="H127" s="16"/>
      <c r="I127" s="16"/>
      <c r="J127" s="44"/>
      <c r="K127" s="44"/>
      <c r="L127" s="44"/>
      <c r="M127" s="44"/>
      <c r="N127" s="18"/>
      <c r="O127" s="18"/>
      <c r="P127" s="18"/>
      <c r="Q127" s="18">
        <f t="shared" si="13"/>
        <v>0</v>
      </c>
      <c r="R127" s="18">
        <f t="shared" si="14"/>
        <v>0</v>
      </c>
      <c r="S127" s="18">
        <f t="shared" si="15"/>
        <v>0</v>
      </c>
    </row>
    <row r="128" spans="1:19" ht="33.75" hidden="1">
      <c r="A128" s="12" t="s">
        <v>348</v>
      </c>
      <c r="B128" s="13" t="s">
        <v>254</v>
      </c>
      <c r="C128" s="19" t="s">
        <v>349</v>
      </c>
      <c r="D128" s="15"/>
      <c r="E128" s="13"/>
      <c r="F128" s="16"/>
      <c r="G128" s="16"/>
      <c r="H128" s="16"/>
      <c r="I128" s="16"/>
      <c r="J128" s="44"/>
      <c r="K128" s="44"/>
      <c r="L128" s="44"/>
      <c r="M128" s="44"/>
      <c r="N128" s="18"/>
      <c r="O128" s="18"/>
      <c r="P128" s="18"/>
      <c r="Q128" s="18">
        <f t="shared" si="13"/>
        <v>0</v>
      </c>
      <c r="R128" s="18">
        <f t="shared" si="14"/>
        <v>0</v>
      </c>
      <c r="S128" s="18">
        <f t="shared" si="15"/>
        <v>0</v>
      </c>
    </row>
    <row r="129" spans="1:19" ht="45" hidden="1">
      <c r="A129" s="12" t="s">
        <v>350</v>
      </c>
      <c r="B129" s="13" t="s">
        <v>257</v>
      </c>
      <c r="C129" s="19" t="s">
        <v>351</v>
      </c>
      <c r="D129" s="15"/>
      <c r="E129" s="13"/>
      <c r="F129" s="16"/>
      <c r="G129" s="16"/>
      <c r="H129" s="16"/>
      <c r="I129" s="16"/>
      <c r="J129" s="44"/>
      <c r="K129" s="44"/>
      <c r="L129" s="44"/>
      <c r="M129" s="44"/>
      <c r="N129" s="18"/>
      <c r="O129" s="18"/>
      <c r="P129" s="18"/>
      <c r="Q129" s="18">
        <f t="shared" si="13"/>
        <v>0</v>
      </c>
      <c r="R129" s="18">
        <f t="shared" si="14"/>
        <v>0</v>
      </c>
      <c r="S129" s="18">
        <f t="shared" si="15"/>
        <v>0</v>
      </c>
    </row>
    <row r="130" spans="1:19" ht="90">
      <c r="A130" s="12" t="s">
        <v>352</v>
      </c>
      <c r="B130" s="13" t="s">
        <v>353</v>
      </c>
      <c r="C130" s="19" t="s">
        <v>354</v>
      </c>
      <c r="D130" s="15"/>
      <c r="E130" s="13"/>
      <c r="F130" s="16"/>
      <c r="G130" s="16"/>
      <c r="H130" s="16"/>
      <c r="I130" s="16"/>
      <c r="J130" s="44"/>
      <c r="K130" s="44"/>
      <c r="L130" s="44"/>
      <c r="M130" s="44"/>
      <c r="N130" s="18">
        <v>894.4</v>
      </c>
      <c r="O130" s="18">
        <v>920.5</v>
      </c>
      <c r="P130" s="18">
        <f>P131+P135+P139+P143+P147+P148</f>
        <v>848.1000000000001</v>
      </c>
      <c r="Q130" s="18">
        <f>Q131+Q135+Q139+Q143+Q147+Q148</f>
        <v>562.4</v>
      </c>
      <c r="R130" s="18">
        <f>R131+R135+R139+R143+R147+R148</f>
        <v>608.8016000000001</v>
      </c>
      <c r="S130" s="18">
        <f>S131+S135+S139+S143+S147+S148</f>
        <v>653.71172</v>
      </c>
    </row>
    <row r="131" spans="1:19" ht="15.75" customHeight="1">
      <c r="A131" s="55" t="s">
        <v>355</v>
      </c>
      <c r="B131" s="56" t="s">
        <v>356</v>
      </c>
      <c r="C131" s="57" t="s">
        <v>357</v>
      </c>
      <c r="D131" s="38" t="s">
        <v>358</v>
      </c>
      <c r="E131" s="39"/>
      <c r="F131" s="21"/>
      <c r="G131" s="21"/>
      <c r="H131" s="21"/>
      <c r="I131" s="21"/>
      <c r="J131" s="40"/>
      <c r="K131" s="40"/>
      <c r="L131" s="40"/>
      <c r="M131" s="40"/>
      <c r="N131" s="23">
        <v>463.7</v>
      </c>
      <c r="O131" s="23">
        <v>463.7</v>
      </c>
      <c r="P131" s="23">
        <v>393.8</v>
      </c>
      <c r="Q131" s="18">
        <v>0</v>
      </c>
      <c r="R131" s="18">
        <f aca="true" t="shared" si="16" ref="R131:R138">Q131*1.08</f>
        <v>0</v>
      </c>
      <c r="S131" s="18">
        <f aca="true" t="shared" si="17" ref="S131:S147">R131*1.075</f>
        <v>0</v>
      </c>
    </row>
    <row r="132" spans="1:19" ht="225" customHeight="1">
      <c r="A132" s="55"/>
      <c r="B132" s="56"/>
      <c r="C132" s="57"/>
      <c r="D132" s="24"/>
      <c r="E132" s="25" t="s">
        <v>359</v>
      </c>
      <c r="F132" s="48" t="s">
        <v>360</v>
      </c>
      <c r="G132" s="48" t="s">
        <v>361</v>
      </c>
      <c r="H132" s="27" t="s">
        <v>362</v>
      </c>
      <c r="I132" s="28"/>
      <c r="J132" s="26" t="s">
        <v>363</v>
      </c>
      <c r="K132" s="26"/>
      <c r="L132" s="26"/>
      <c r="M132" s="26"/>
      <c r="N132" s="30"/>
      <c r="O132" s="30"/>
      <c r="P132" s="30"/>
      <c r="Q132" s="18">
        <f aca="true" t="shared" si="18" ref="Q132:Q138">P132*1.082</f>
        <v>0</v>
      </c>
      <c r="R132" s="18">
        <f t="shared" si="16"/>
        <v>0</v>
      </c>
      <c r="S132" s="18">
        <f t="shared" si="17"/>
        <v>0</v>
      </c>
    </row>
    <row r="133" spans="1:19" ht="130.5" customHeight="1">
      <c r="A133" s="55"/>
      <c r="B133" s="56"/>
      <c r="C133" s="57"/>
      <c r="D133" s="24"/>
      <c r="E133" s="25" t="s">
        <v>55</v>
      </c>
      <c r="F133" s="28" t="s">
        <v>154</v>
      </c>
      <c r="G133" s="28" t="s">
        <v>56</v>
      </c>
      <c r="H133" s="27" t="s">
        <v>364</v>
      </c>
      <c r="I133" s="28"/>
      <c r="J133" s="26" t="s">
        <v>365</v>
      </c>
      <c r="K133" s="26"/>
      <c r="L133" s="26"/>
      <c r="M133" s="26"/>
      <c r="N133" s="30"/>
      <c r="O133" s="30"/>
      <c r="P133" s="30"/>
      <c r="Q133" s="18">
        <f t="shared" si="18"/>
        <v>0</v>
      </c>
      <c r="R133" s="18">
        <f t="shared" si="16"/>
        <v>0</v>
      </c>
      <c r="S133" s="18">
        <f t="shared" si="17"/>
        <v>0</v>
      </c>
    </row>
    <row r="134" spans="1:19" ht="137.25" customHeight="1">
      <c r="A134" s="55"/>
      <c r="B134" s="56"/>
      <c r="C134" s="57"/>
      <c r="D134" s="31"/>
      <c r="E134" s="32" t="s">
        <v>64</v>
      </c>
      <c r="F134" s="36"/>
      <c r="G134" s="36"/>
      <c r="H134" s="34" t="s">
        <v>366</v>
      </c>
      <c r="I134" s="36"/>
      <c r="J134" s="33" t="s">
        <v>367</v>
      </c>
      <c r="K134" s="33"/>
      <c r="L134" s="33"/>
      <c r="M134" s="33"/>
      <c r="N134" s="37"/>
      <c r="O134" s="37"/>
      <c r="P134" s="37"/>
      <c r="Q134" s="18">
        <f t="shared" si="18"/>
        <v>0</v>
      </c>
      <c r="R134" s="18">
        <f t="shared" si="16"/>
        <v>0</v>
      </c>
      <c r="S134" s="18">
        <f t="shared" si="17"/>
        <v>0</v>
      </c>
    </row>
    <row r="135" spans="1:19" ht="22.5" customHeight="1">
      <c r="A135" s="55" t="s">
        <v>368</v>
      </c>
      <c r="B135" s="56" t="s">
        <v>369</v>
      </c>
      <c r="C135" s="57" t="s">
        <v>370</v>
      </c>
      <c r="D135" s="38" t="s">
        <v>197</v>
      </c>
      <c r="E135" s="39"/>
      <c r="F135" s="21"/>
      <c r="G135" s="21"/>
      <c r="H135" s="41"/>
      <c r="I135" s="21"/>
      <c r="J135" s="40"/>
      <c r="K135" s="40"/>
      <c r="L135" s="40"/>
      <c r="M135" s="40"/>
      <c r="N135" s="23">
        <v>18</v>
      </c>
      <c r="O135" s="23">
        <v>18</v>
      </c>
      <c r="P135" s="23">
        <v>0</v>
      </c>
      <c r="Q135" s="18">
        <f t="shared" si="18"/>
        <v>0</v>
      </c>
      <c r="R135" s="18">
        <f t="shared" si="16"/>
        <v>0</v>
      </c>
      <c r="S135" s="18">
        <f t="shared" si="17"/>
        <v>0</v>
      </c>
    </row>
    <row r="136" spans="1:19" ht="198" customHeight="1">
      <c r="A136" s="55"/>
      <c r="B136" s="56"/>
      <c r="C136" s="57"/>
      <c r="D136" s="24"/>
      <c r="E136" s="25" t="s">
        <v>198</v>
      </c>
      <c r="F136" s="48" t="s">
        <v>199</v>
      </c>
      <c r="G136" s="48" t="s">
        <v>200</v>
      </c>
      <c r="H136" s="27" t="s">
        <v>371</v>
      </c>
      <c r="I136" s="28"/>
      <c r="J136" s="26" t="s">
        <v>56</v>
      </c>
      <c r="K136" s="26"/>
      <c r="L136" s="26"/>
      <c r="M136" s="26"/>
      <c r="N136" s="30"/>
      <c r="O136" s="30"/>
      <c r="P136" s="30"/>
      <c r="Q136" s="18">
        <f t="shared" si="18"/>
        <v>0</v>
      </c>
      <c r="R136" s="18">
        <f t="shared" si="16"/>
        <v>0</v>
      </c>
      <c r="S136" s="18">
        <f t="shared" si="17"/>
        <v>0</v>
      </c>
    </row>
    <row r="137" spans="1:19" ht="120.75" customHeight="1">
      <c r="A137" s="55"/>
      <c r="B137" s="56"/>
      <c r="C137" s="57"/>
      <c r="D137" s="24"/>
      <c r="E137" s="25" t="s">
        <v>55</v>
      </c>
      <c r="F137" s="48" t="s">
        <v>154</v>
      </c>
      <c r="G137" s="48" t="s">
        <v>56</v>
      </c>
      <c r="H137" s="27" t="s">
        <v>364</v>
      </c>
      <c r="I137" s="28"/>
      <c r="J137" s="26" t="s">
        <v>365</v>
      </c>
      <c r="K137" s="26"/>
      <c r="L137" s="26"/>
      <c r="M137" s="26"/>
      <c r="N137" s="30"/>
      <c r="O137" s="30"/>
      <c r="P137" s="30"/>
      <c r="Q137" s="18">
        <f t="shared" si="18"/>
        <v>0</v>
      </c>
      <c r="R137" s="18">
        <f t="shared" si="16"/>
        <v>0</v>
      </c>
      <c r="S137" s="18">
        <f t="shared" si="17"/>
        <v>0</v>
      </c>
    </row>
    <row r="138" spans="1:19" ht="132" customHeight="1">
      <c r="A138" s="55"/>
      <c r="B138" s="56"/>
      <c r="C138" s="57"/>
      <c r="D138" s="31"/>
      <c r="E138" s="32" t="s">
        <v>64</v>
      </c>
      <c r="F138" s="36"/>
      <c r="G138" s="36"/>
      <c r="H138" s="34" t="s">
        <v>366</v>
      </c>
      <c r="I138" s="36"/>
      <c r="J138" s="33" t="s">
        <v>367</v>
      </c>
      <c r="K138" s="33"/>
      <c r="L138" s="33"/>
      <c r="M138" s="33"/>
      <c r="N138" s="37"/>
      <c r="O138" s="37"/>
      <c r="P138" s="37"/>
      <c r="Q138" s="18">
        <f t="shared" si="18"/>
        <v>0</v>
      </c>
      <c r="R138" s="18">
        <f t="shared" si="16"/>
        <v>0</v>
      </c>
      <c r="S138" s="18">
        <f t="shared" si="17"/>
        <v>0</v>
      </c>
    </row>
    <row r="139" spans="1:19" ht="17.25" customHeight="1">
      <c r="A139" s="55" t="s">
        <v>372</v>
      </c>
      <c r="B139" s="56" t="s">
        <v>373</v>
      </c>
      <c r="C139" s="57" t="s">
        <v>374</v>
      </c>
      <c r="D139" s="38" t="s">
        <v>197</v>
      </c>
      <c r="E139" s="39"/>
      <c r="F139" s="21"/>
      <c r="G139" s="21"/>
      <c r="H139" s="41"/>
      <c r="I139" s="21"/>
      <c r="J139" s="40"/>
      <c r="K139" s="40"/>
      <c r="L139" s="40"/>
      <c r="M139" s="40"/>
      <c r="N139" s="23">
        <v>331.1</v>
      </c>
      <c r="O139" s="23">
        <v>331.1</v>
      </c>
      <c r="P139" s="23">
        <v>331.1</v>
      </c>
      <c r="Q139" s="18">
        <v>447</v>
      </c>
      <c r="R139" s="18">
        <f>Q139*1.084</f>
        <v>484.54800000000006</v>
      </c>
      <c r="S139" s="18">
        <f t="shared" si="17"/>
        <v>520.8891</v>
      </c>
    </row>
    <row r="140" spans="1:19" ht="259.5" customHeight="1">
      <c r="A140" s="55"/>
      <c r="B140" s="56"/>
      <c r="C140" s="57"/>
      <c r="D140" s="24"/>
      <c r="E140" s="25" t="s">
        <v>375</v>
      </c>
      <c r="F140" s="28" t="s">
        <v>376</v>
      </c>
      <c r="G140" s="28" t="s">
        <v>377</v>
      </c>
      <c r="H140" s="27" t="s">
        <v>378</v>
      </c>
      <c r="I140" s="28"/>
      <c r="J140" s="26" t="s">
        <v>56</v>
      </c>
      <c r="K140" s="26"/>
      <c r="L140" s="26"/>
      <c r="M140" s="26"/>
      <c r="N140" s="30"/>
      <c r="O140" s="30"/>
      <c r="P140" s="30"/>
      <c r="Q140" s="18">
        <f>P140*1.082</f>
        <v>0</v>
      </c>
      <c r="R140" s="18">
        <f>Q140*1.08</f>
        <v>0</v>
      </c>
      <c r="S140" s="18">
        <f t="shared" si="17"/>
        <v>0</v>
      </c>
    </row>
    <row r="141" spans="1:19" ht="139.5" customHeight="1">
      <c r="A141" s="55"/>
      <c r="B141" s="56"/>
      <c r="C141" s="57"/>
      <c r="D141" s="24"/>
      <c r="E141" s="25" t="s">
        <v>55</v>
      </c>
      <c r="F141" s="28" t="s">
        <v>154</v>
      </c>
      <c r="G141" s="28" t="s">
        <v>56</v>
      </c>
      <c r="H141" s="27" t="s">
        <v>364</v>
      </c>
      <c r="I141" s="28"/>
      <c r="J141" s="26" t="s">
        <v>365</v>
      </c>
      <c r="K141" s="26"/>
      <c r="L141" s="26"/>
      <c r="M141" s="26"/>
      <c r="N141" s="30"/>
      <c r="O141" s="30"/>
      <c r="P141" s="30"/>
      <c r="Q141" s="18">
        <f>P141*1.082</f>
        <v>0</v>
      </c>
      <c r="R141" s="18">
        <f>Q141*1.08</f>
        <v>0</v>
      </c>
      <c r="S141" s="18">
        <f t="shared" si="17"/>
        <v>0</v>
      </c>
    </row>
    <row r="142" spans="1:19" ht="119.25" customHeight="1">
      <c r="A142" s="55"/>
      <c r="B142" s="56"/>
      <c r="C142" s="57"/>
      <c r="D142" s="31"/>
      <c r="E142" s="32" t="s">
        <v>64</v>
      </c>
      <c r="F142" s="36"/>
      <c r="G142" s="36"/>
      <c r="H142" s="34" t="s">
        <v>366</v>
      </c>
      <c r="I142" s="36"/>
      <c r="J142" s="33" t="s">
        <v>367</v>
      </c>
      <c r="K142" s="33"/>
      <c r="L142" s="33"/>
      <c r="M142" s="33"/>
      <c r="N142" s="37"/>
      <c r="O142" s="37"/>
      <c r="P142" s="37"/>
      <c r="Q142" s="18">
        <f>P142*1.082</f>
        <v>0</v>
      </c>
      <c r="R142" s="18">
        <f>Q142*1.08</f>
        <v>0</v>
      </c>
      <c r="S142" s="18">
        <f t="shared" si="17"/>
        <v>0</v>
      </c>
    </row>
    <row r="143" spans="1:19" ht="20.25" customHeight="1">
      <c r="A143" s="55" t="s">
        <v>379</v>
      </c>
      <c r="B143" s="56" t="s">
        <v>380</v>
      </c>
      <c r="C143" s="57" t="s">
        <v>381</v>
      </c>
      <c r="D143" s="38" t="s">
        <v>197</v>
      </c>
      <c r="E143" s="39"/>
      <c r="F143" s="21"/>
      <c r="G143" s="21"/>
      <c r="H143" s="41"/>
      <c r="I143" s="21"/>
      <c r="J143" s="40"/>
      <c r="K143" s="40"/>
      <c r="L143" s="40"/>
      <c r="M143" s="40"/>
      <c r="N143" s="23">
        <v>71.6</v>
      </c>
      <c r="O143" s="23">
        <v>97.7</v>
      </c>
      <c r="P143" s="23">
        <v>113.2</v>
      </c>
      <c r="Q143" s="18">
        <v>105.4</v>
      </c>
      <c r="R143" s="18">
        <f>Q143*1.084</f>
        <v>114.25360000000002</v>
      </c>
      <c r="S143" s="18">
        <f t="shared" si="17"/>
        <v>122.82262000000001</v>
      </c>
    </row>
    <row r="144" spans="1:19" ht="140.25" customHeight="1">
      <c r="A144" s="55"/>
      <c r="B144" s="56"/>
      <c r="C144" s="57"/>
      <c r="D144" s="24"/>
      <c r="E144" s="25" t="s">
        <v>55</v>
      </c>
      <c r="F144" s="48" t="s">
        <v>154</v>
      </c>
      <c r="G144" s="48" t="s">
        <v>56</v>
      </c>
      <c r="H144" s="27" t="s">
        <v>364</v>
      </c>
      <c r="I144" s="28"/>
      <c r="J144" s="26" t="s">
        <v>365</v>
      </c>
      <c r="K144" s="26"/>
      <c r="L144" s="26"/>
      <c r="M144" s="26"/>
      <c r="N144" s="30"/>
      <c r="O144" s="30"/>
      <c r="P144" s="30"/>
      <c r="Q144" s="18">
        <f>P144*1.082</f>
        <v>0</v>
      </c>
      <c r="R144" s="18">
        <f>Q144*1.08</f>
        <v>0</v>
      </c>
      <c r="S144" s="18">
        <f t="shared" si="17"/>
        <v>0</v>
      </c>
    </row>
    <row r="145" spans="1:19" ht="208.5" customHeight="1">
      <c r="A145" s="55"/>
      <c r="B145" s="56"/>
      <c r="C145" s="57"/>
      <c r="D145" s="24"/>
      <c r="E145" s="25" t="s">
        <v>64</v>
      </c>
      <c r="F145" s="28"/>
      <c r="G145" s="28"/>
      <c r="H145" s="27" t="s">
        <v>382</v>
      </c>
      <c r="I145" s="28"/>
      <c r="J145" s="26" t="s">
        <v>56</v>
      </c>
      <c r="K145" s="26"/>
      <c r="L145" s="26"/>
      <c r="M145" s="26"/>
      <c r="N145" s="30"/>
      <c r="O145" s="30"/>
      <c r="P145" s="30"/>
      <c r="Q145" s="18">
        <f>P145*1.082</f>
        <v>0</v>
      </c>
      <c r="R145" s="18">
        <f>Q145*1.08</f>
        <v>0</v>
      </c>
      <c r="S145" s="18">
        <f t="shared" si="17"/>
        <v>0</v>
      </c>
    </row>
    <row r="146" spans="1:19" ht="138.75" customHeight="1">
      <c r="A146" s="55"/>
      <c r="B146" s="56"/>
      <c r="C146" s="57"/>
      <c r="D146" s="31"/>
      <c r="E146" s="32" t="s">
        <v>64</v>
      </c>
      <c r="F146" s="36"/>
      <c r="G146" s="36"/>
      <c r="H146" s="34" t="s">
        <v>366</v>
      </c>
      <c r="I146" s="36"/>
      <c r="J146" s="33" t="s">
        <v>367</v>
      </c>
      <c r="K146" s="33"/>
      <c r="L146" s="33"/>
      <c r="M146" s="33"/>
      <c r="N146" s="37"/>
      <c r="O146" s="37"/>
      <c r="P146" s="37"/>
      <c r="Q146" s="18">
        <f>P146*1.082</f>
        <v>0</v>
      </c>
      <c r="R146" s="18">
        <f>Q146*1.08</f>
        <v>0</v>
      </c>
      <c r="S146" s="18">
        <f t="shared" si="17"/>
        <v>0</v>
      </c>
    </row>
    <row r="147" spans="1:19" ht="67.5">
      <c r="A147" s="12" t="s">
        <v>383</v>
      </c>
      <c r="B147" s="13" t="s">
        <v>384</v>
      </c>
      <c r="C147" s="19" t="s">
        <v>385</v>
      </c>
      <c r="D147" s="15"/>
      <c r="E147" s="13"/>
      <c r="F147" s="16"/>
      <c r="G147" s="16"/>
      <c r="H147" s="45"/>
      <c r="I147" s="16"/>
      <c r="J147" s="44"/>
      <c r="K147" s="44"/>
      <c r="L147" s="44"/>
      <c r="M147" s="44"/>
      <c r="N147" s="18">
        <v>0</v>
      </c>
      <c r="O147" s="18"/>
      <c r="P147" s="18"/>
      <c r="Q147" s="18">
        <f>P147*1.082</f>
        <v>0</v>
      </c>
      <c r="R147" s="18">
        <f>Q147*1.08</f>
        <v>0</v>
      </c>
      <c r="S147" s="18">
        <f t="shared" si="17"/>
        <v>0</v>
      </c>
    </row>
    <row r="148" spans="1:19" ht="12.75" customHeight="1">
      <c r="A148" s="55" t="s">
        <v>386</v>
      </c>
      <c r="B148" s="56" t="s">
        <v>387</v>
      </c>
      <c r="C148" s="57" t="s">
        <v>388</v>
      </c>
      <c r="D148" s="38" t="s">
        <v>197</v>
      </c>
      <c r="E148" s="39"/>
      <c r="F148" s="21"/>
      <c r="G148" s="21"/>
      <c r="H148" s="41"/>
      <c r="I148" s="21"/>
      <c r="J148" s="40"/>
      <c r="K148" s="40"/>
      <c r="L148" s="40"/>
      <c r="M148" s="40"/>
      <c r="N148" s="23">
        <v>10</v>
      </c>
      <c r="O148" s="23">
        <v>10</v>
      </c>
      <c r="P148" s="23">
        <v>10</v>
      </c>
      <c r="Q148" s="18">
        <v>10</v>
      </c>
      <c r="R148" s="18">
        <v>10</v>
      </c>
      <c r="S148" s="18">
        <v>10</v>
      </c>
    </row>
    <row r="149" spans="1:19" ht="143.25" customHeight="1">
      <c r="A149" s="55"/>
      <c r="B149" s="56"/>
      <c r="C149" s="57"/>
      <c r="D149" s="24"/>
      <c r="E149" s="25" t="s">
        <v>55</v>
      </c>
      <c r="F149" s="48" t="s">
        <v>154</v>
      </c>
      <c r="G149" s="48" t="s">
        <v>56</v>
      </c>
      <c r="H149" s="27" t="s">
        <v>364</v>
      </c>
      <c r="I149" s="28"/>
      <c r="J149" s="26" t="s">
        <v>365</v>
      </c>
      <c r="K149" s="26"/>
      <c r="L149" s="26"/>
      <c r="M149" s="26"/>
      <c r="N149" s="30"/>
      <c r="O149" s="30"/>
      <c r="P149" s="30"/>
      <c r="Q149" s="18">
        <f>P149*1.082</f>
        <v>0</v>
      </c>
      <c r="R149" s="18">
        <f>Q149*1.08</f>
        <v>0</v>
      </c>
      <c r="S149" s="18">
        <f>R149*1.075</f>
        <v>0</v>
      </c>
    </row>
    <row r="150" spans="1:19" ht="241.5" customHeight="1">
      <c r="A150" s="55"/>
      <c r="B150" s="56"/>
      <c r="C150" s="57"/>
      <c r="D150" s="31"/>
      <c r="E150" s="32" t="s">
        <v>64</v>
      </c>
      <c r="F150" s="36"/>
      <c r="G150" s="36"/>
      <c r="H150" s="34" t="s">
        <v>389</v>
      </c>
      <c r="I150" s="36"/>
      <c r="J150" s="33" t="s">
        <v>390</v>
      </c>
      <c r="K150" s="33"/>
      <c r="L150" s="33"/>
      <c r="M150" s="33"/>
      <c r="N150" s="37"/>
      <c r="O150" s="37"/>
      <c r="P150" s="37"/>
      <c r="Q150" s="18">
        <f>P150*1.082</f>
        <v>0</v>
      </c>
      <c r="R150" s="18">
        <f>Q150*1.08</f>
        <v>0</v>
      </c>
      <c r="S150" s="18">
        <f>R150*1.075</f>
        <v>0</v>
      </c>
    </row>
    <row r="151" spans="1:19" ht="133.5" customHeight="1">
      <c r="A151" s="12" t="s">
        <v>391</v>
      </c>
      <c r="B151" s="13" t="s">
        <v>392</v>
      </c>
      <c r="C151" s="19" t="s">
        <v>393</v>
      </c>
      <c r="D151" s="15"/>
      <c r="E151" s="13"/>
      <c r="F151" s="16"/>
      <c r="G151" s="16"/>
      <c r="H151" s="45"/>
      <c r="I151" s="16"/>
      <c r="J151" s="44"/>
      <c r="K151" s="44"/>
      <c r="L151" s="44"/>
      <c r="M151" s="44"/>
      <c r="N151" s="18">
        <v>1298</v>
      </c>
      <c r="O151" s="18">
        <f>O153+O161+O162</f>
        <v>827.1</v>
      </c>
      <c r="P151" s="18">
        <f>P153+P161+P162</f>
        <v>424.8</v>
      </c>
      <c r="Q151" s="18">
        <f>Q153+Q161+Q162</f>
        <v>0</v>
      </c>
      <c r="R151" s="18">
        <f>R153+R161+R162</f>
        <v>0</v>
      </c>
      <c r="S151" s="18">
        <f>S153+S161+S162</f>
        <v>0</v>
      </c>
    </row>
    <row r="152" spans="1:19" ht="25.5" customHeight="1">
      <c r="A152" s="12" t="s">
        <v>394</v>
      </c>
      <c r="B152" s="13" t="s">
        <v>395</v>
      </c>
      <c r="C152" s="19" t="s">
        <v>396</v>
      </c>
      <c r="D152" s="15"/>
      <c r="E152" s="13"/>
      <c r="F152" s="16"/>
      <c r="G152" s="16"/>
      <c r="H152" s="45"/>
      <c r="I152" s="16"/>
      <c r="J152" s="44"/>
      <c r="K152" s="44"/>
      <c r="L152" s="44"/>
      <c r="M152" s="44"/>
      <c r="N152" s="18"/>
      <c r="O152" s="18"/>
      <c r="P152" s="18"/>
      <c r="Q152" s="18">
        <f>P152*1.082</f>
        <v>0</v>
      </c>
      <c r="R152" s="18">
        <f aca="true" t="shared" si="19" ref="R152:R163">Q152*1.08</f>
        <v>0</v>
      </c>
      <c r="S152" s="18">
        <f aca="true" t="shared" si="20" ref="S152:S163">R152*1.075</f>
        <v>0</v>
      </c>
    </row>
    <row r="153" spans="1:19" ht="19.5" customHeight="1">
      <c r="A153" s="55" t="s">
        <v>397</v>
      </c>
      <c r="B153" s="56" t="s">
        <v>398</v>
      </c>
      <c r="C153" s="57" t="s">
        <v>399</v>
      </c>
      <c r="D153" s="38" t="s">
        <v>246</v>
      </c>
      <c r="E153" s="39"/>
      <c r="F153" s="21"/>
      <c r="G153" s="21"/>
      <c r="H153" s="41"/>
      <c r="I153" s="21"/>
      <c r="J153" s="40"/>
      <c r="K153" s="40"/>
      <c r="L153" s="40"/>
      <c r="M153" s="40"/>
      <c r="N153" s="23">
        <v>52</v>
      </c>
      <c r="O153" s="23">
        <v>47.6</v>
      </c>
      <c r="P153" s="23">
        <v>74.3</v>
      </c>
      <c r="Q153" s="18">
        <v>0</v>
      </c>
      <c r="R153" s="18">
        <f t="shared" si="19"/>
        <v>0</v>
      </c>
      <c r="S153" s="18">
        <f t="shared" si="20"/>
        <v>0</v>
      </c>
    </row>
    <row r="154" spans="1:19" ht="99.75" customHeight="1">
      <c r="A154" s="55"/>
      <c r="B154" s="56"/>
      <c r="C154" s="57"/>
      <c r="D154" s="31"/>
      <c r="E154" s="32" t="s">
        <v>55</v>
      </c>
      <c r="F154" s="47" t="s">
        <v>400</v>
      </c>
      <c r="G154" s="47" t="s">
        <v>401</v>
      </c>
      <c r="H154" s="34" t="s">
        <v>64</v>
      </c>
      <c r="I154" s="36"/>
      <c r="J154" s="33"/>
      <c r="K154" s="33" t="s">
        <v>52</v>
      </c>
      <c r="L154" s="42" t="s">
        <v>402</v>
      </c>
      <c r="M154" s="42" t="s">
        <v>54</v>
      </c>
      <c r="N154" s="37"/>
      <c r="O154" s="37"/>
      <c r="P154" s="37"/>
      <c r="Q154" s="18">
        <f aca="true" t="shared" si="21" ref="Q154:Q161">P154*1.082</f>
        <v>0</v>
      </c>
      <c r="R154" s="18">
        <f t="shared" si="19"/>
        <v>0</v>
      </c>
      <c r="S154" s="18">
        <f t="shared" si="20"/>
        <v>0</v>
      </c>
    </row>
    <row r="155" spans="1:19" ht="56.25">
      <c r="A155" s="46" t="s">
        <v>403</v>
      </c>
      <c r="B155" s="13" t="s">
        <v>404</v>
      </c>
      <c r="C155" s="19" t="s">
        <v>405</v>
      </c>
      <c r="D155" s="15"/>
      <c r="E155" s="13"/>
      <c r="F155" s="16"/>
      <c r="G155" s="16"/>
      <c r="H155" s="45"/>
      <c r="I155" s="16"/>
      <c r="J155" s="44"/>
      <c r="K155" s="44"/>
      <c r="L155" s="44"/>
      <c r="M155" s="44"/>
      <c r="N155" s="18"/>
      <c r="O155" s="18"/>
      <c r="P155" s="18"/>
      <c r="Q155" s="18">
        <f t="shared" si="21"/>
        <v>0</v>
      </c>
      <c r="R155" s="18">
        <f t="shared" si="19"/>
        <v>0</v>
      </c>
      <c r="S155" s="18">
        <f t="shared" si="20"/>
        <v>0</v>
      </c>
    </row>
    <row r="156" spans="1:19" ht="33.75">
      <c r="A156" s="46" t="s">
        <v>406</v>
      </c>
      <c r="B156" s="13" t="s">
        <v>407</v>
      </c>
      <c r="C156" s="19" t="s">
        <v>408</v>
      </c>
      <c r="D156" s="15"/>
      <c r="E156" s="13"/>
      <c r="F156" s="16"/>
      <c r="G156" s="16"/>
      <c r="H156" s="45"/>
      <c r="I156" s="16"/>
      <c r="J156" s="44"/>
      <c r="K156" s="44"/>
      <c r="L156" s="44"/>
      <c r="M156" s="44"/>
      <c r="N156" s="18"/>
      <c r="O156" s="18"/>
      <c r="P156" s="18"/>
      <c r="Q156" s="18">
        <f t="shared" si="21"/>
        <v>0</v>
      </c>
      <c r="R156" s="18">
        <f t="shared" si="19"/>
        <v>0</v>
      </c>
      <c r="S156" s="18">
        <f t="shared" si="20"/>
        <v>0</v>
      </c>
    </row>
    <row r="157" spans="1:19" ht="69.75" customHeight="1">
      <c r="A157" s="46" t="s">
        <v>409</v>
      </c>
      <c r="B157" s="13" t="s">
        <v>410</v>
      </c>
      <c r="C157" s="19" t="s">
        <v>411</v>
      </c>
      <c r="D157" s="15"/>
      <c r="E157" s="13"/>
      <c r="F157" s="16"/>
      <c r="G157" s="16"/>
      <c r="H157" s="45"/>
      <c r="I157" s="16"/>
      <c r="J157" s="44"/>
      <c r="K157" s="44"/>
      <c r="L157" s="44"/>
      <c r="M157" s="44"/>
      <c r="N157" s="18"/>
      <c r="O157" s="18"/>
      <c r="P157" s="18"/>
      <c r="Q157" s="18">
        <f t="shared" si="21"/>
        <v>0</v>
      </c>
      <c r="R157" s="18">
        <f t="shared" si="19"/>
        <v>0</v>
      </c>
      <c r="S157" s="18">
        <f t="shared" si="20"/>
        <v>0</v>
      </c>
    </row>
    <row r="158" spans="1:19" ht="75.75" customHeight="1">
      <c r="A158" s="46" t="s">
        <v>412</v>
      </c>
      <c r="B158" s="13" t="s">
        <v>413</v>
      </c>
      <c r="C158" s="19" t="s">
        <v>414</v>
      </c>
      <c r="D158" s="15"/>
      <c r="E158" s="13"/>
      <c r="F158" s="16"/>
      <c r="G158" s="16"/>
      <c r="H158" s="45"/>
      <c r="I158" s="16"/>
      <c r="J158" s="44"/>
      <c r="K158" s="44"/>
      <c r="L158" s="44"/>
      <c r="M158" s="44"/>
      <c r="N158" s="18"/>
      <c r="O158" s="18"/>
      <c r="P158" s="18"/>
      <c r="Q158" s="18">
        <f t="shared" si="21"/>
        <v>0</v>
      </c>
      <c r="R158" s="18">
        <f t="shared" si="19"/>
        <v>0</v>
      </c>
      <c r="S158" s="18">
        <f t="shared" si="20"/>
        <v>0</v>
      </c>
    </row>
    <row r="159" spans="1:19" ht="80.25" customHeight="1">
      <c r="A159" s="46" t="s">
        <v>415</v>
      </c>
      <c r="B159" s="13" t="s">
        <v>416</v>
      </c>
      <c r="C159" s="19" t="s">
        <v>417</v>
      </c>
      <c r="D159" s="15"/>
      <c r="E159" s="13"/>
      <c r="F159" s="16"/>
      <c r="G159" s="16"/>
      <c r="H159" s="45"/>
      <c r="I159" s="16"/>
      <c r="J159" s="44"/>
      <c r="K159" s="44"/>
      <c r="L159" s="44"/>
      <c r="M159" s="44"/>
      <c r="N159" s="18"/>
      <c r="O159" s="18"/>
      <c r="P159" s="18"/>
      <c r="Q159" s="18">
        <f t="shared" si="21"/>
        <v>0</v>
      </c>
      <c r="R159" s="18">
        <f t="shared" si="19"/>
        <v>0</v>
      </c>
      <c r="S159" s="18">
        <f t="shared" si="20"/>
        <v>0</v>
      </c>
    </row>
    <row r="160" spans="1:19" ht="72" customHeight="1">
      <c r="A160" s="46" t="s">
        <v>418</v>
      </c>
      <c r="B160" s="13" t="s">
        <v>419</v>
      </c>
      <c r="C160" s="19" t="s">
        <v>420</v>
      </c>
      <c r="D160" s="15"/>
      <c r="E160" s="13"/>
      <c r="F160" s="16"/>
      <c r="G160" s="16"/>
      <c r="H160" s="45"/>
      <c r="I160" s="16"/>
      <c r="J160" s="44"/>
      <c r="K160" s="44"/>
      <c r="L160" s="44"/>
      <c r="M160" s="44"/>
      <c r="N160" s="18"/>
      <c r="O160" s="18"/>
      <c r="P160" s="18"/>
      <c r="Q160" s="18">
        <f t="shared" si="21"/>
        <v>0</v>
      </c>
      <c r="R160" s="18">
        <f t="shared" si="19"/>
        <v>0</v>
      </c>
      <c r="S160" s="18">
        <f t="shared" si="20"/>
        <v>0</v>
      </c>
    </row>
    <row r="161" spans="1:19" ht="43.5" customHeight="1">
      <c r="A161" s="46" t="s">
        <v>421</v>
      </c>
      <c r="B161" s="13" t="s">
        <v>422</v>
      </c>
      <c r="C161" s="19" t="s">
        <v>423</v>
      </c>
      <c r="D161" s="51" t="s">
        <v>424</v>
      </c>
      <c r="E161" s="13"/>
      <c r="F161" s="16"/>
      <c r="G161" s="16"/>
      <c r="H161" s="45"/>
      <c r="I161" s="16"/>
      <c r="J161" s="44"/>
      <c r="K161" s="33" t="s">
        <v>52</v>
      </c>
      <c r="L161" s="42" t="s">
        <v>425</v>
      </c>
      <c r="M161" s="42" t="s">
        <v>54</v>
      </c>
      <c r="N161" s="18">
        <v>689</v>
      </c>
      <c r="O161" s="18">
        <v>341.3</v>
      </c>
      <c r="P161" s="18">
        <v>0</v>
      </c>
      <c r="Q161" s="18">
        <f t="shared" si="21"/>
        <v>0</v>
      </c>
      <c r="R161" s="18">
        <f t="shared" si="19"/>
        <v>0</v>
      </c>
      <c r="S161" s="18">
        <f t="shared" si="20"/>
        <v>0</v>
      </c>
    </row>
    <row r="162" spans="1:19" ht="27.75" customHeight="1">
      <c r="A162" s="55" t="s">
        <v>426</v>
      </c>
      <c r="B162" s="56" t="s">
        <v>427</v>
      </c>
      <c r="C162" s="57" t="s">
        <v>428</v>
      </c>
      <c r="D162" s="38" t="s">
        <v>429</v>
      </c>
      <c r="E162" s="39"/>
      <c r="F162" s="21"/>
      <c r="G162" s="21"/>
      <c r="H162" s="41"/>
      <c r="I162" s="21"/>
      <c r="J162" s="40"/>
      <c r="K162" s="40"/>
      <c r="L162" s="40"/>
      <c r="M162" s="40"/>
      <c r="N162" s="23">
        <v>557</v>
      </c>
      <c r="O162" s="23">
        <v>438.2</v>
      </c>
      <c r="P162" s="23">
        <v>350.5</v>
      </c>
      <c r="Q162" s="18">
        <v>0</v>
      </c>
      <c r="R162" s="18">
        <f t="shared" si="19"/>
        <v>0</v>
      </c>
      <c r="S162" s="18">
        <f t="shared" si="20"/>
        <v>0</v>
      </c>
    </row>
    <row r="163" spans="1:19" ht="99" customHeight="1">
      <c r="A163" s="55"/>
      <c r="B163" s="56"/>
      <c r="C163" s="57"/>
      <c r="D163" s="31"/>
      <c r="E163" s="32" t="s">
        <v>55</v>
      </c>
      <c r="F163" s="47" t="s">
        <v>400</v>
      </c>
      <c r="G163" s="47" t="s">
        <v>401</v>
      </c>
      <c r="H163" s="34" t="s">
        <v>64</v>
      </c>
      <c r="I163" s="36"/>
      <c r="J163" s="33"/>
      <c r="K163" s="33" t="s">
        <v>52</v>
      </c>
      <c r="L163" s="42" t="s">
        <v>430</v>
      </c>
      <c r="M163" s="42" t="s">
        <v>54</v>
      </c>
      <c r="N163" s="37"/>
      <c r="O163" s="37"/>
      <c r="P163" s="37"/>
      <c r="Q163" s="18">
        <f>P163*1.082</f>
        <v>0</v>
      </c>
      <c r="R163" s="18">
        <f t="shared" si="19"/>
        <v>0</v>
      </c>
      <c r="S163" s="18">
        <f t="shared" si="20"/>
        <v>0</v>
      </c>
    </row>
    <row r="164" spans="1:19" ht="27.75" customHeight="1">
      <c r="A164" s="52" t="s">
        <v>431</v>
      </c>
      <c r="B164" s="13" t="s">
        <v>432</v>
      </c>
      <c r="C164" s="14" t="s">
        <v>433</v>
      </c>
      <c r="D164" s="15"/>
      <c r="E164" s="13"/>
      <c r="F164" s="16"/>
      <c r="G164" s="16"/>
      <c r="H164" s="45"/>
      <c r="I164" s="16"/>
      <c r="J164" s="44"/>
      <c r="K164" s="44"/>
      <c r="L164" s="44"/>
      <c r="M164" s="44"/>
      <c r="N164" s="18">
        <f aca="true" t="shared" si="22" ref="N164:S164">N151+N130+N7</f>
        <v>149879.8</v>
      </c>
      <c r="O164" s="18">
        <f t="shared" si="22"/>
        <v>109935</v>
      </c>
      <c r="P164" s="18">
        <f t="shared" si="22"/>
        <v>114418.1</v>
      </c>
      <c r="Q164" s="18">
        <f t="shared" si="22"/>
        <v>59240.6</v>
      </c>
      <c r="R164" s="18">
        <f t="shared" si="22"/>
        <v>64183.450399999994</v>
      </c>
      <c r="S164" s="18">
        <f t="shared" si="22"/>
        <v>68996.45918</v>
      </c>
    </row>
    <row r="165" ht="12.75">
      <c r="E165" s="53"/>
    </row>
    <row r="166" ht="12.75">
      <c r="E166" s="54"/>
    </row>
  </sheetData>
  <sheetProtection selectLockedCells="1" selectUnlockedCells="1"/>
  <mergeCells count="123">
    <mergeCell ref="A1:Q1"/>
    <mergeCell ref="A2:C4"/>
    <mergeCell ref="D2:D4"/>
    <mergeCell ref="E2:M2"/>
    <mergeCell ref="N2:S2"/>
    <mergeCell ref="E3:G3"/>
    <mergeCell ref="H3:J3"/>
    <mergeCell ref="K3:M3"/>
    <mergeCell ref="N3:O3"/>
    <mergeCell ref="P3:P4"/>
    <mergeCell ref="Q3:Q4"/>
    <mergeCell ref="R3:S3"/>
    <mergeCell ref="A8:A10"/>
    <mergeCell ref="B8:B10"/>
    <mergeCell ref="C8:C10"/>
    <mergeCell ref="A11:A12"/>
    <mergeCell ref="B11:B12"/>
    <mergeCell ref="C11:C12"/>
    <mergeCell ref="A13:A15"/>
    <mergeCell ref="B13:B15"/>
    <mergeCell ref="C13:C15"/>
    <mergeCell ref="A16:A17"/>
    <mergeCell ref="B16:B17"/>
    <mergeCell ref="C16:C17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1"/>
    <mergeCell ref="B29:B31"/>
    <mergeCell ref="C29:C31"/>
    <mergeCell ref="A32:A33"/>
    <mergeCell ref="B32:B33"/>
    <mergeCell ref="C32:C33"/>
    <mergeCell ref="A34:A35"/>
    <mergeCell ref="B34:B35"/>
    <mergeCell ref="C34:C35"/>
    <mergeCell ref="A36:A38"/>
    <mergeCell ref="B36:B38"/>
    <mergeCell ref="C36:C38"/>
    <mergeCell ref="A39:A41"/>
    <mergeCell ref="B39:B41"/>
    <mergeCell ref="C39:C41"/>
    <mergeCell ref="A42:A43"/>
    <mergeCell ref="B42:B43"/>
    <mergeCell ref="C42:C43"/>
    <mergeCell ref="A44:A46"/>
    <mergeCell ref="B44:B46"/>
    <mergeCell ref="C44:C46"/>
    <mergeCell ref="A47:A48"/>
    <mergeCell ref="B47:B48"/>
    <mergeCell ref="C47:C48"/>
    <mergeCell ref="A49:A50"/>
    <mergeCell ref="B49:B50"/>
    <mergeCell ref="C49:C50"/>
    <mergeCell ref="A52:A53"/>
    <mergeCell ref="B52:B53"/>
    <mergeCell ref="C52:C53"/>
    <mergeCell ref="A54:A55"/>
    <mergeCell ref="B54:B55"/>
    <mergeCell ref="C54:C55"/>
    <mergeCell ref="A57:A59"/>
    <mergeCell ref="B57:B59"/>
    <mergeCell ref="C57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6:A77"/>
    <mergeCell ref="B76:B77"/>
    <mergeCell ref="C76:C77"/>
    <mergeCell ref="A79:A80"/>
    <mergeCell ref="B79:B80"/>
    <mergeCell ref="C79:C80"/>
    <mergeCell ref="A92:A93"/>
    <mergeCell ref="B92:B93"/>
    <mergeCell ref="C92:C93"/>
    <mergeCell ref="A113:A114"/>
    <mergeCell ref="B113:B114"/>
    <mergeCell ref="C113:C114"/>
    <mergeCell ref="A119:A121"/>
    <mergeCell ref="B119:B121"/>
    <mergeCell ref="C119:C121"/>
    <mergeCell ref="A131:A134"/>
    <mergeCell ref="B131:B134"/>
    <mergeCell ref="C131:C134"/>
    <mergeCell ref="A135:A138"/>
    <mergeCell ref="B135:B138"/>
    <mergeCell ref="C135:C138"/>
    <mergeCell ref="A139:A142"/>
    <mergeCell ref="B139:B142"/>
    <mergeCell ref="C139:C142"/>
    <mergeCell ref="A143:A146"/>
    <mergeCell ref="B143:B146"/>
    <mergeCell ref="C143:C146"/>
    <mergeCell ref="A148:A150"/>
    <mergeCell ref="B148:B150"/>
    <mergeCell ref="C148:C150"/>
    <mergeCell ref="A153:A154"/>
    <mergeCell ref="B153:B154"/>
    <mergeCell ref="C153:C154"/>
    <mergeCell ref="A162:A163"/>
    <mergeCell ref="B162:B163"/>
    <mergeCell ref="C162:C163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3</cp:lastModifiedBy>
  <cp:lastPrinted>2011-02-04T08:38:12Z</cp:lastPrinted>
  <dcterms:created xsi:type="dcterms:W3CDTF">2011-02-04T08:48:17Z</dcterms:created>
  <dcterms:modified xsi:type="dcterms:W3CDTF">2011-02-04T12:36:55Z</dcterms:modified>
  <cp:category/>
  <cp:version/>
  <cp:contentType/>
  <cp:contentStatus/>
</cp:coreProperties>
</file>