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740" yWindow="690" windowWidth="15120" windowHeight="8010" activeTab="2"/>
  </bookViews>
  <sheets>
    <sheet name="Перечень МП" sheetId="4" r:id="rId1"/>
    <sheet name="Спорт" sheetId="2" r:id="rId2"/>
    <sheet name="Культура" sheetId="1" r:id="rId3"/>
    <sheet name="Молодежь" sheetId="3" r:id="rId4"/>
    <sheet name="Дороги" sheetId="5" r:id="rId5"/>
    <sheet name="3-ОЗ" sheetId="6" r:id="rId6"/>
    <sheet name="Управление имуществом" sheetId="8" r:id="rId7"/>
    <sheet name="Благоустройство" sheetId="7" r:id="rId8"/>
    <sheet name="Комфортн.среда" sheetId="9" r:id="rId9"/>
    <sheet name="ГО ЧС" sheetId="10" r:id="rId10"/>
    <sheet name="Терроризм" sheetId="13" r:id="rId11"/>
    <sheet name="Жилье" sheetId="12" r:id="rId12"/>
  </sheets>
  <calcPr calcId="125725"/>
</workbook>
</file>

<file path=xl/calcChain.xml><?xml version="1.0" encoding="utf-8"?>
<calcChain xmlns="http://schemas.openxmlformats.org/spreadsheetml/2006/main">
  <c r="N51" i="7"/>
  <c r="N53"/>
  <c r="N50"/>
  <c r="M51"/>
  <c r="M52"/>
  <c r="M53"/>
  <c r="M54"/>
  <c r="L51"/>
  <c r="L52"/>
  <c r="L53"/>
  <c r="L54"/>
  <c r="K51"/>
  <c r="K52"/>
  <c r="K53"/>
  <c r="K54"/>
  <c r="L50"/>
  <c r="M50"/>
  <c r="K50"/>
  <c r="L27" i="13"/>
  <c r="M27"/>
  <c r="L26"/>
  <c r="M26"/>
  <c r="L25"/>
  <c r="M25"/>
  <c r="N24"/>
  <c r="N23"/>
  <c r="L23"/>
  <c r="M23"/>
  <c r="L24"/>
  <c r="M24"/>
  <c r="K24"/>
  <c r="K25"/>
  <c r="K26"/>
  <c r="K27"/>
  <c r="K23"/>
  <c r="N14"/>
  <c r="N13"/>
  <c r="N19" i="10"/>
  <c r="N18"/>
  <c r="N14"/>
  <c r="N13"/>
  <c r="N30" i="9"/>
  <c r="N31"/>
  <c r="N32"/>
  <c r="N29"/>
  <c r="L33"/>
  <c r="M33"/>
  <c r="L32"/>
  <c r="M32"/>
  <c r="L31"/>
  <c r="M31"/>
  <c r="L30"/>
  <c r="M30"/>
  <c r="L29"/>
  <c r="M29"/>
  <c r="K30"/>
  <c r="K31"/>
  <c r="K32"/>
  <c r="K33"/>
  <c r="K29"/>
  <c r="N25"/>
  <c r="N27"/>
  <c r="N24"/>
  <c r="M24"/>
  <c r="L24"/>
  <c r="N20"/>
  <c r="N22"/>
  <c r="N19"/>
  <c r="N56" i="8"/>
  <c r="N55"/>
  <c r="L59"/>
  <c r="M59"/>
  <c r="L58"/>
  <c r="M58"/>
  <c r="L57"/>
  <c r="M57"/>
  <c r="L56"/>
  <c r="M56"/>
  <c r="K56"/>
  <c r="K57"/>
  <c r="K58"/>
  <c r="K59"/>
  <c r="K55"/>
  <c r="L55"/>
  <c r="M55"/>
  <c r="N51"/>
  <c r="N50"/>
  <c r="N40"/>
  <c r="N39"/>
  <c r="N29"/>
  <c r="N28"/>
  <c r="N24"/>
  <c r="N23"/>
  <c r="N19"/>
  <c r="N18"/>
  <c r="N14"/>
  <c r="N13"/>
  <c r="N46" i="7"/>
  <c r="N45"/>
  <c r="N41"/>
  <c r="N40"/>
  <c r="N35"/>
  <c r="N34"/>
  <c r="N14"/>
  <c r="N13"/>
  <c r="N16" i="6"/>
  <c r="N19"/>
  <c r="N18"/>
  <c r="N14"/>
  <c r="N13"/>
  <c r="N34" i="5"/>
  <c r="N33"/>
  <c r="M34"/>
  <c r="M35"/>
  <c r="M36"/>
  <c r="M37"/>
  <c r="L34"/>
  <c r="L35"/>
  <c r="L36"/>
  <c r="L37"/>
  <c r="K34"/>
  <c r="K35"/>
  <c r="K36"/>
  <c r="K37"/>
  <c r="L33"/>
  <c r="M33"/>
  <c r="K33"/>
  <c r="N29"/>
  <c r="N28"/>
  <c r="N19"/>
  <c r="N18"/>
  <c r="N14"/>
  <c r="N13"/>
  <c r="L53" i="1"/>
  <c r="M53"/>
  <c r="L52"/>
  <c r="M52"/>
  <c r="L51"/>
  <c r="M51"/>
  <c r="L50"/>
  <c r="M50"/>
  <c r="L49"/>
  <c r="M49"/>
  <c r="K50"/>
  <c r="K51"/>
  <c r="K52"/>
  <c r="K53"/>
  <c r="K49"/>
  <c r="N49" s="1"/>
  <c r="N45"/>
  <c r="N47"/>
  <c r="N50"/>
  <c r="N52"/>
  <c r="N44"/>
  <c r="N40"/>
  <c r="N39"/>
  <c r="N35"/>
  <c r="N34"/>
  <c r="N29" i="2"/>
  <c r="N28"/>
  <c r="L32"/>
  <c r="M32"/>
  <c r="L31"/>
  <c r="M31"/>
  <c r="L30"/>
  <c r="M30"/>
  <c r="L29"/>
  <c r="M29"/>
  <c r="L28"/>
  <c r="M28"/>
  <c r="K29"/>
  <c r="K30"/>
  <c r="K31"/>
  <c r="K32"/>
  <c r="K28"/>
  <c r="N14"/>
  <c r="N13"/>
  <c r="N19"/>
  <c r="N18"/>
  <c r="N29" i="1"/>
  <c r="N31"/>
  <c r="N28"/>
  <c r="N24"/>
  <c r="N23"/>
  <c r="N14"/>
  <c r="N13"/>
  <c r="N21"/>
  <c r="N18"/>
  <c r="N24" i="2"/>
  <c r="N23"/>
  <c r="N30" i="3"/>
  <c r="N32"/>
  <c r="N29"/>
  <c r="L33"/>
  <c r="M33"/>
  <c r="L32"/>
  <c r="M32"/>
  <c r="L31"/>
  <c r="M31"/>
  <c r="L30"/>
  <c r="M30"/>
  <c r="L29"/>
  <c r="M29"/>
  <c r="K30"/>
  <c r="K31"/>
  <c r="K32"/>
  <c r="K33"/>
  <c r="K29"/>
  <c r="N25"/>
  <c r="N24"/>
  <c r="N19"/>
  <c r="N21"/>
  <c r="N18"/>
  <c r="J14" i="9"/>
  <c r="J15"/>
  <c r="J16"/>
  <c r="J13"/>
  <c r="J24" i="13"/>
  <c r="J23"/>
  <c r="I24"/>
  <c r="I25"/>
  <c r="I26"/>
  <c r="I27"/>
  <c r="H24"/>
  <c r="H25"/>
  <c r="H26"/>
  <c r="H27"/>
  <c r="H23"/>
  <c r="I23"/>
  <c r="G24"/>
  <c r="G25"/>
  <c r="G26"/>
  <c r="G27"/>
  <c r="G23"/>
  <c r="J14"/>
  <c r="J13"/>
  <c r="H22" i="10"/>
  <c r="I22"/>
  <c r="H21"/>
  <c r="I21"/>
  <c r="H20"/>
  <c r="I20"/>
  <c r="I19"/>
  <c r="J19" s="1"/>
  <c r="H19"/>
  <c r="H18"/>
  <c r="I18"/>
  <c r="G19"/>
  <c r="G20"/>
  <c r="G21"/>
  <c r="G22"/>
  <c r="G18"/>
  <c r="J14"/>
  <c r="J18"/>
  <c r="J13"/>
  <c r="J30" i="9"/>
  <c r="J31"/>
  <c r="J32"/>
  <c r="G30"/>
  <c r="G31"/>
  <c r="G32"/>
  <c r="G33"/>
  <c r="I32"/>
  <c r="H32"/>
  <c r="H31"/>
  <c r="I31"/>
  <c r="H30"/>
  <c r="I30"/>
  <c r="H29"/>
  <c r="I29"/>
  <c r="J29" s="1"/>
  <c r="G29"/>
  <c r="J25"/>
  <c r="J27"/>
  <c r="J24"/>
  <c r="J20"/>
  <c r="J22"/>
  <c r="J19"/>
  <c r="I51" i="7"/>
  <c r="I52"/>
  <c r="I53"/>
  <c r="I54"/>
  <c r="H51"/>
  <c r="H52"/>
  <c r="H53"/>
  <c r="H54"/>
  <c r="G51"/>
  <c r="G52"/>
  <c r="G53"/>
  <c r="G54"/>
  <c r="H50"/>
  <c r="I50"/>
  <c r="J46"/>
  <c r="J51"/>
  <c r="J45"/>
  <c r="E51"/>
  <c r="E52"/>
  <c r="E53"/>
  <c r="E54"/>
  <c r="D51"/>
  <c r="D52"/>
  <c r="D53"/>
  <c r="D54"/>
  <c r="C51"/>
  <c r="C52"/>
  <c r="C53"/>
  <c r="C54"/>
  <c r="D50"/>
  <c r="E50"/>
  <c r="C50"/>
  <c r="G28"/>
  <c r="G50" s="1"/>
  <c r="J50" s="1"/>
  <c r="J24"/>
  <c r="J23"/>
  <c r="J19"/>
  <c r="J18"/>
  <c r="I56" i="8"/>
  <c r="I57"/>
  <c r="I58"/>
  <c r="I59"/>
  <c r="H56"/>
  <c r="H57"/>
  <c r="H58"/>
  <c r="H59"/>
  <c r="G56"/>
  <c r="G57"/>
  <c r="G58"/>
  <c r="G59"/>
  <c r="H55"/>
  <c r="I55"/>
  <c r="G55"/>
  <c r="J51"/>
  <c r="J55"/>
  <c r="J56"/>
  <c r="J50"/>
  <c r="J29"/>
  <c r="J28"/>
  <c r="J24"/>
  <c r="J23"/>
  <c r="J19"/>
  <c r="J18"/>
  <c r="J14"/>
  <c r="J13"/>
  <c r="J34" i="5"/>
  <c r="J33"/>
  <c r="I34"/>
  <c r="I35"/>
  <c r="I36"/>
  <c r="I37"/>
  <c r="H34"/>
  <c r="H35"/>
  <c r="H36"/>
  <c r="H37"/>
  <c r="G34"/>
  <c r="G35"/>
  <c r="G36"/>
  <c r="G37"/>
  <c r="H33"/>
  <c r="I33"/>
  <c r="G33"/>
  <c r="J41" i="7"/>
  <c r="J40"/>
  <c r="J14"/>
  <c r="J13"/>
  <c r="I20" i="6"/>
  <c r="I21"/>
  <c r="I22"/>
  <c r="H20"/>
  <c r="H21"/>
  <c r="H22"/>
  <c r="H19"/>
  <c r="I19"/>
  <c r="H18"/>
  <c r="I18"/>
  <c r="G19"/>
  <c r="G20"/>
  <c r="G21"/>
  <c r="G22"/>
  <c r="G18"/>
  <c r="J14"/>
  <c r="J18"/>
  <c r="J19"/>
  <c r="J21"/>
  <c r="J13"/>
  <c r="J29" i="5"/>
  <c r="J28"/>
  <c r="J14"/>
  <c r="J13"/>
  <c r="H32" i="3"/>
  <c r="I32"/>
  <c r="H31"/>
  <c r="I31"/>
  <c r="H30"/>
  <c r="I30"/>
  <c r="G30"/>
  <c r="G31"/>
  <c r="G32"/>
  <c r="G33"/>
  <c r="J25"/>
  <c r="J30"/>
  <c r="J32"/>
  <c r="J24"/>
  <c r="I18"/>
  <c r="I29" s="1"/>
  <c r="J29" s="1"/>
  <c r="G18"/>
  <c r="G29" s="1"/>
  <c r="H18"/>
  <c r="H29" s="1"/>
  <c r="J14"/>
  <c r="J19"/>
  <c r="J21"/>
  <c r="J13"/>
  <c r="I50" i="1"/>
  <c r="I51"/>
  <c r="I52"/>
  <c r="I53"/>
  <c r="H50"/>
  <c r="H51"/>
  <c r="H52"/>
  <c r="H53"/>
  <c r="G50"/>
  <c r="G51"/>
  <c r="G52"/>
  <c r="G53"/>
  <c r="H49"/>
  <c r="I49"/>
  <c r="G49"/>
  <c r="J35"/>
  <c r="J39"/>
  <c r="J40"/>
  <c r="J44"/>
  <c r="J45"/>
  <c r="J47"/>
  <c r="J50"/>
  <c r="J52"/>
  <c r="J34"/>
  <c r="G28"/>
  <c r="J14"/>
  <c r="J18"/>
  <c r="J21"/>
  <c r="J23"/>
  <c r="J24"/>
  <c r="J28"/>
  <c r="J29"/>
  <c r="J31"/>
  <c r="J13"/>
  <c r="H29" i="2"/>
  <c r="I29"/>
  <c r="H28"/>
  <c r="I28"/>
  <c r="G29"/>
  <c r="G30"/>
  <c r="G31"/>
  <c r="G32"/>
  <c r="G28"/>
  <c r="J19"/>
  <c r="J18"/>
  <c r="J14"/>
  <c r="J23"/>
  <c r="J24"/>
  <c r="J28"/>
  <c r="J29"/>
  <c r="J13"/>
  <c r="C29"/>
  <c r="C30"/>
  <c r="C31"/>
  <c r="C32"/>
  <c r="E29"/>
  <c r="E30"/>
  <c r="E31"/>
  <c r="E32"/>
  <c r="D29"/>
  <c r="D30"/>
  <c r="D31"/>
  <c r="D32"/>
  <c r="E50" i="1"/>
  <c r="E51"/>
  <c r="E52"/>
  <c r="E53"/>
  <c r="D50"/>
  <c r="D51"/>
  <c r="D52"/>
  <c r="D53"/>
  <c r="C50"/>
  <c r="C51"/>
  <c r="C52"/>
  <c r="C53"/>
  <c r="D44"/>
  <c r="E44"/>
  <c r="C44"/>
  <c r="F35"/>
  <c r="C28"/>
  <c r="C30" i="3"/>
  <c r="C31"/>
  <c r="C32"/>
  <c r="C33"/>
  <c r="C18"/>
  <c r="E30" i="9"/>
  <c r="E31"/>
  <c r="E32"/>
  <c r="D30"/>
  <c r="D31"/>
  <c r="D32"/>
  <c r="D33"/>
  <c r="C30"/>
  <c r="C31"/>
  <c r="C32"/>
  <c r="C33"/>
  <c r="C24"/>
  <c r="E23"/>
  <c r="E19" s="1"/>
  <c r="D19"/>
  <c r="C19" i="6"/>
  <c r="C20"/>
  <c r="C21"/>
  <c r="C22"/>
  <c r="C13"/>
  <c r="E34" i="5"/>
  <c r="E35"/>
  <c r="E36"/>
  <c r="E37"/>
  <c r="D34"/>
  <c r="D35"/>
  <c r="D36"/>
  <c r="D37"/>
  <c r="D33"/>
  <c r="E33"/>
  <c r="C34"/>
  <c r="C35"/>
  <c r="C36"/>
  <c r="C37"/>
  <c r="C33"/>
  <c r="F35" i="7"/>
  <c r="C19" i="9"/>
  <c r="J18" i="3" l="1"/>
  <c r="J49" i="1"/>
  <c r="E33" i="9"/>
  <c r="C18" i="12"/>
  <c r="F14"/>
  <c r="F19"/>
  <c r="F13"/>
  <c r="C29" i="9"/>
  <c r="F20"/>
  <c r="F22"/>
  <c r="F24"/>
  <c r="F25"/>
  <c r="F27"/>
  <c r="F30"/>
  <c r="F31"/>
  <c r="F32"/>
  <c r="F19"/>
  <c r="F50" i="7"/>
  <c r="F45"/>
  <c r="F46"/>
  <c r="F51"/>
  <c r="F41"/>
  <c r="F40"/>
  <c r="F34"/>
  <c r="F14"/>
  <c r="F13"/>
  <c r="C18" i="6"/>
  <c r="F14"/>
  <c r="F19"/>
  <c r="F13"/>
  <c r="F23" i="5"/>
  <c r="F24"/>
  <c r="F28"/>
  <c r="F29"/>
  <c r="F34"/>
  <c r="F14"/>
  <c r="F13"/>
  <c r="C29" i="3"/>
  <c r="F29" s="1"/>
  <c r="F25"/>
  <c r="F30"/>
  <c r="F32"/>
  <c r="F24"/>
  <c r="F14"/>
  <c r="F18"/>
  <c r="F19"/>
  <c r="F21"/>
  <c r="F13"/>
  <c r="D49" i="1"/>
  <c r="E49"/>
  <c r="F50"/>
  <c r="F52"/>
  <c r="C49"/>
  <c r="F40"/>
  <c r="F44"/>
  <c r="F45"/>
  <c r="F47"/>
  <c r="F39"/>
  <c r="F34"/>
  <c r="F24"/>
  <c r="F28"/>
  <c r="F29"/>
  <c r="F31"/>
  <c r="F23"/>
  <c r="D28" i="2"/>
  <c r="E28"/>
  <c r="F29"/>
  <c r="C28"/>
  <c r="F28" s="1"/>
  <c r="F18"/>
  <c r="F19"/>
  <c r="F24"/>
  <c r="F14"/>
  <c r="F13"/>
  <c r="E56" i="8"/>
  <c r="E57"/>
  <c r="E58"/>
  <c r="E59"/>
  <c r="D56"/>
  <c r="D57"/>
  <c r="D58"/>
  <c r="D59"/>
  <c r="D55"/>
  <c r="E55"/>
  <c r="C56"/>
  <c r="C57"/>
  <c r="C58"/>
  <c r="C59"/>
  <c r="C55"/>
  <c r="F51"/>
  <c r="F50"/>
  <c r="F24"/>
  <c r="F23"/>
  <c r="F19"/>
  <c r="F18"/>
  <c r="F14"/>
  <c r="F13"/>
  <c r="F14" i="9"/>
  <c r="F15"/>
  <c r="F16"/>
  <c r="E13"/>
  <c r="E29" s="1"/>
  <c r="D13"/>
  <c r="D29" s="1"/>
  <c r="F19" i="10"/>
  <c r="F18"/>
  <c r="C19"/>
  <c r="C20"/>
  <c r="C21"/>
  <c r="C22"/>
  <c r="C18"/>
  <c r="F14"/>
  <c r="F13"/>
  <c r="F24" i="13"/>
  <c r="F23"/>
  <c r="C24"/>
  <c r="C25"/>
  <c r="C26"/>
  <c r="C27"/>
  <c r="C23"/>
  <c r="F14"/>
  <c r="F18"/>
  <c r="F19"/>
  <c r="F13"/>
  <c r="F13" i="9" l="1"/>
  <c r="F55" i="8"/>
  <c r="F56"/>
  <c r="F49" i="1"/>
  <c r="F29" i="9"/>
  <c r="F33" i="5"/>
</calcChain>
</file>

<file path=xl/sharedStrings.xml><?xml version="1.0" encoding="utf-8"?>
<sst xmlns="http://schemas.openxmlformats.org/spreadsheetml/2006/main" count="734" uniqueCount="135">
  <si>
    <t>Приложение № 7 к Порядку</t>
  </si>
  <si>
    <t>Наименования подпрограммы, структурного элемента</t>
  </si>
  <si>
    <t>Источники финансирования</t>
  </si>
  <si>
    <t>всего за 20 ___ - 20 ___ годы</t>
  </si>
  <si>
    <t>Планируемый объем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</si>
  <si>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</si>
  <si>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</si>
  <si>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</si>
  <si>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 xml:space="preserve">Степень и результаты выполнения программы </t>
  </si>
  <si>
    <t>по программе (тыс. руб.)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</si>
  <si>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</si>
  <si>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</si>
  <si>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</si>
  <si>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</si>
  <si>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</si>
  <si>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</si>
  <si>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 xml:space="preserve">Наименование муниципальной программы </t>
  </si>
  <si>
    <t>Срок реализации программы</t>
  </si>
  <si>
    <t>Основные направления реализации муниципальной программы (подпрограммы), структурных элементов</t>
  </si>
  <si>
    <t>2022-2024</t>
  </si>
  <si>
    <t>Отдел по местному самоуправлению и социальным вопросам</t>
  </si>
  <si>
    <t>Администрация МО «Город Ивангород»</t>
  </si>
  <si>
    <t xml:space="preserve"> Организация и проведение физкультурно-оздоровительных и спортивных  мероприятий.</t>
  </si>
  <si>
    <t xml:space="preserve"> Организация и проведение городских мероприятий культуры.</t>
  </si>
  <si>
    <t>Муниципальная программа «Молодежь Ивангорода»</t>
  </si>
  <si>
    <t>Организация и проведение городских мероприятий в сфере молодежной политики.</t>
  </si>
  <si>
    <t>Муниципальная программа «Капитальный ремонт и ремонт, реконструкция и строительство дорог местного значения и дорожных сооружений в границах  МО «Город Ивангород»</t>
  </si>
  <si>
    <t>Капитальный ремонт и ремонт, реконструкция и строительство дорог местного значения и дорожных сооружений.</t>
  </si>
  <si>
    <t xml:space="preserve">1.Безопасность дорожного движения на территории МО «Ивангородское городское поселение».                 </t>
  </si>
  <si>
    <t>1.Ремонт и содержание</t>
  </si>
  <si>
    <t xml:space="preserve">объектов муниципального имущества.                                      2.Ремонт и содержание объектов собственности.              </t>
  </si>
  <si>
    <t xml:space="preserve">  3.Уплата взносов на капитальный ремонт МКД.           </t>
  </si>
  <si>
    <t>Профилактика экстремизма и терроризма, минимизация и (или) ликвидация последствий их проявлений.</t>
  </si>
  <si>
    <t>№ п/п</t>
  </si>
  <si>
    <t>Координатор (разработчик) муниципальной программы</t>
  </si>
  <si>
    <t>Муниципальный заказчик муниципальной программы</t>
  </si>
  <si>
    <t>Средства бюджета МО «Ивангородское городское поселение»</t>
  </si>
  <si>
    <t>Форма оперативного (годового, итогового) отчета о выполнении муниципальной программы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</si>
  <si>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Форма оперативного (годового, итогового) отчета о выполнении муниципальной программы "Профилактика терроризма и экстремизма на территории МО "Ивангородское городское поселение"</t>
  </si>
  <si>
    <t>Обеспечение деятельности (услуги, работы) муниципальных учреждений</t>
  </si>
  <si>
    <t>Приобретение наглядной агитации и спецлитературы в целях профилактики терроризма и экстремизма</t>
  </si>
  <si>
    <t>Средства бюджета МО «Ивангородское городское поселение"</t>
  </si>
  <si>
    <t>1. Безопасность дорожного движения на территории МО "Ивангородское городское поселение".         2. Благоустройство административного центра МО "Ивангородское городское поселение".</t>
  </si>
  <si>
    <t>Муниципальная программа "Благоустройство населенных пунктов в МО "Ивангородское городское поселение"</t>
  </si>
  <si>
    <t>Администрация МО «Ивангородское городкое поселение»</t>
  </si>
  <si>
    <t>Благоустройство территории МО "Ивангородское городское поселение".</t>
  </si>
  <si>
    <t>Муниципальная программа «Защита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поселение»</t>
  </si>
  <si>
    <t>Главный специалист по ГО и ЧС  АМО «Ивангородское городское поселение»</t>
  </si>
  <si>
    <t>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поселение".</t>
  </si>
  <si>
    <t>Муниципальная программа «Профилактика терроризма и экстремизма на территории МО "Ивангородское городское поселение"</t>
  </si>
  <si>
    <t>Муниципальная программа «Развитие физической культуры и спорта в МО «Ивангородкое городское поселение»</t>
  </si>
  <si>
    <t>Администрация МО «Ивангородское городское поселение</t>
  </si>
  <si>
    <t>Администрация МО «Ивангородское городское поселение»</t>
  </si>
  <si>
    <t>Администрация МО «Ивангородское городское поселение"</t>
  </si>
  <si>
    <t>Муниципальная программа «Развитие культуры в МО "Ивангородское городское поселение»</t>
  </si>
  <si>
    <t>Муниципальная программа «Капитальный ремонт и ремонт, реконструкция и строителтсво дорог местного значения и дорожных сооружений в границах МО "Ивангородское городское поселение »</t>
  </si>
  <si>
    <t>Муниципальная программа «Укрепление межнационального и межконфессионального согласия, профилактика межнациональных конфликтов в МО «Ивангородское городское поселение» на 2020-2023 годы</t>
  </si>
  <si>
    <t>Муниципальная программа «Реализация инициативных предложений жителей МО " Ивангородское городское поселение"</t>
  </si>
  <si>
    <t>Муниципальная программа «Управление и распоряжение муниципальным имуществом» МО "Ивангородское городское поселение"</t>
  </si>
  <si>
    <t>Муниципальная программа "Формирование комфортной городской среды на территории муниципального образования "Ивангородское городское поселение"</t>
  </si>
  <si>
    <t>Благоустройство дворовых территорий МО «Ивангородское городское поселение".</t>
  </si>
  <si>
    <t>Форма оперативного (годового, итогового) отчета о выполнении муниципальной программы" 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</si>
  <si>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МО "Ивангородское городское поселение"</t>
  </si>
  <si>
    <t>Форма оперативного (годового, итогового) отчета о выполнении муниципальной программы "Формирование комфортной городской среды на территории муниципального образования "Ивангородское городское поселение"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</si>
  <si>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</si>
  <si>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</si>
  <si>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Форма оперативного (годового, итогового) отчета о выполнении муниципальной программы "Развитие культуры в МО "Ивангородское городское поселение"</t>
  </si>
  <si>
    <t>Форма оперативного (годового, итогового) отчета о выполнении муниципальной программы "Развитие физической культуры и спорта в МО "Ивангородское городское поселение"</t>
  </si>
  <si>
    <t>Форма оперативного (годового, итогового) отчета о выполнении муниципальной программы "Молодежь Ивангорода"</t>
  </si>
  <si>
    <t>Комплекс процессных мероприятий "Управление и распоряжение муниципальным имуществом"</t>
  </si>
  <si>
    <t>Ремонт и содержание объектов собственности</t>
  </si>
  <si>
    <t>Комплекс процессных мероприятий "Приобретение и содержание коммунальной техники"</t>
  </si>
  <si>
    <t>Форма оперативного (годового, итогового) отчета о выполнении муниципальной программы "Обеспечение качественным жильем граждан на территории МО "Ивангородское городское поселение"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</si>
  <si>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</si>
  <si>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</si>
  <si>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Вывоз твердых коммунальных отходов</t>
  </si>
  <si>
    <t>Комплекс процессных мероприятий "Обеспечение условий реализации программы"</t>
  </si>
  <si>
    <t>Форма оперативного (годового, итогового) отчета о выполнении муниципальной программы "Благоустройство населенных пунктов в МО "Ивангородское городское поселение"</t>
  </si>
  <si>
    <t>Комплекс процессных мероприятий" Капитальный ремонт и ремонт, реконструкция и строительство дорог местного значения и дорожных сооружений"</t>
  </si>
  <si>
    <t>Форма оперативного (годового, итогового) отчета о выполнении муниципальной программы "Управление и распоряжение муниципальным имуществом МО "Ивангородское городское поселение"</t>
  </si>
  <si>
    <t>Комплекс процессных мероприятий "Формирование благоприятных условий и развития творческого потенциала населения"</t>
  </si>
  <si>
    <t>Организация и проведение мероприятий в сфере культуры</t>
  </si>
  <si>
    <t xml:space="preserve"> Поддержка развития общественной инфраструктуры муниципального значения</t>
  </si>
  <si>
    <t xml:space="preserve"> Обеспечение деятиельности (услуги, работы) муниципальных учреждений</t>
  </si>
  <si>
    <t>Комплекс процессных мероприятий " Обеспечение условий для развития физической культуры и массового спорта"</t>
  </si>
  <si>
    <t>Комплекс процессных мероприятий "Организация и осуществление мероприятий по работе с молодежью"</t>
  </si>
  <si>
    <t xml:space="preserve"> Организация и проведение мероприятий с детьми и молодежью</t>
  </si>
  <si>
    <t>Содействие трудовой адаптации и занятости молодежи</t>
  </si>
  <si>
    <t>Муниципальная программа "Обеспечение качетсвеннм жильем граждан на территории МО "Ивангородское городское поселение"</t>
  </si>
  <si>
    <t>Муниципальная поддержка решения жилищной проблемы граждан, в том числе молодежи и молодых семей, молодых специалистов(молодых педагогов), признанных в установленном порядке, нуждающимися в улучшении жилищных условий на территории муниципального образования Ивангородкое городское поселение.</t>
  </si>
  <si>
    <t>Создание в МО «Ивангородское городское поселение»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человека.</t>
  </si>
  <si>
    <t>*- финансирование не предусмотрено.</t>
  </si>
  <si>
    <t>Руководитель</t>
  </si>
  <si>
    <t>Волкова М.В.</t>
  </si>
  <si>
    <t>Соснин А.В.</t>
  </si>
  <si>
    <t>за январь - март 2023 года</t>
  </si>
  <si>
    <t>Поддержка отрасли культуры, спорта и молодежной политики</t>
  </si>
  <si>
    <t>Организация и проведение физкультурных и спортивных мероприятий</t>
  </si>
  <si>
    <t>Дополнительные расходы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№597 «О мероприятиях по реализации государственной социальной политики»</t>
  </si>
  <si>
    <t>Комплекс процессных мероприятий "Организация  временных рабочих мест для подростков"</t>
  </si>
  <si>
    <t>Организация работы трудовых бригад</t>
  </si>
  <si>
    <t>за январь -март 2023 года</t>
  </si>
  <si>
    <t>на 2023 год (тыс. руб.)</t>
  </si>
  <si>
    <t>на 2023год (тыс. руб.)</t>
  </si>
  <si>
    <t>Чураков А.Ю.</t>
  </si>
  <si>
    <t>Ремонт автомобильных дорог общего пользования местного значения</t>
  </si>
  <si>
    <t>Капитальный ремонт и ремонт автомобильных дорог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</si>
  <si>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</si>
  <si>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Ерохина О.Ю.</t>
  </si>
  <si>
    <t>Прочие мероприятия в сфере жилищно-коммунального хозяйства</t>
  </si>
  <si>
    <t>Уплата взносов на капитальный ремонт общего имущества многоквартирных домов, расположенных на территории МО «Ивангородское городское поселение»</t>
  </si>
  <si>
    <t>Приложение № 6 к Порядку</t>
  </si>
  <si>
    <t>Мероприятия по организации электроснабжения населенных пунктов и повышению энергетической эффективности</t>
  </si>
  <si>
    <t>Комплекс процессных мероприятий  "Участие в организации деятельности по накоплению и транспортированию твердых коммунальных отходов"</t>
  </si>
  <si>
    <t>Комплекс процессных мероприятий «Формирование комфортной городской среды»</t>
  </si>
  <si>
    <t>Реализация мероприятий по благоустройству дворовых территорий муниципальных образований Ленинградской области</t>
  </si>
  <si>
    <t>Реализация мероприятий, направленных на повышение качества городской среды</t>
  </si>
  <si>
    <t>Комплекс процессных мероприятий 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</si>
  <si>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и пожарной безопасности</t>
  </si>
  <si>
    <t>Комплекс процессных мероприятий "Обеспечение безопасности граждан на территории МО "Ивангородское городское песеление"</t>
  </si>
  <si>
    <t>Форма оперативного (годового, итогового) отчета о выполнении муниципальной программы "Защита населения от чрезвычайных ситуаций природного , техногенного характера и обеспечения пожарной безопасности на территории МО "Ивангородское городское поселение"</t>
  </si>
  <si>
    <t>за январь -март 2023года</t>
  </si>
  <si>
    <t>2018-2024</t>
  </si>
  <si>
    <t>2021-2023</t>
  </si>
  <si>
    <t>Комплекс процессных мероприятий   "Благоустройство территории МО "Ивангородское городское поселение"</t>
  </si>
  <si>
    <t>за январь - июнь 2023 года</t>
  </si>
  <si>
    <t>Дополнительные расходы на проведение мероприятий культуры по разделу "Культура и кинематография"</t>
  </si>
  <si>
    <t>Иные межбюджетные трансферты за счет резервного фонда Правительства Ленинградской области</t>
  </si>
  <si>
    <t>Содержание , обслуживание, капитальный и текущий ремонт объектов теплоснабжения</t>
  </si>
  <si>
    <t>Комплекс процессных мероприятий "Постановка на государственный кадастровый учет объектов недвижимости и земельных ресурсов"</t>
  </si>
  <si>
    <t>Мероприятия по землеустройству и землепользованию</t>
  </si>
  <si>
    <t>Содержание, поддержание и улучшение санитарного и эстетического состояния территории муниципального образования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</si>
  <si>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</si>
  <si>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за январь - сентябрь 2023 года</t>
  </si>
  <si>
    <t>Топографо-геодезические, картографические и землеустроительные работы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</si>
</sst>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1" fillId="0" borderId="8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10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justify"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/>
    <xf numFmtId="0" fontId="7" fillId="0" borderId="0" xfId="0" applyFont="1" applyFill="1" applyBorder="1" applyAlignment="1">
      <alignment horizontal="right" vertical="top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13" fillId="0" borderId="23" xfId="0" applyNumberFormat="1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vertical="top" wrapText="1"/>
    </xf>
    <xf numFmtId="4" fontId="12" fillId="0" borderId="8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4" fontId="0" fillId="0" borderId="0" xfId="0" applyNumberFormat="1"/>
    <xf numFmtId="2" fontId="9" fillId="0" borderId="19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22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top" wrapText="1"/>
    </xf>
    <xf numFmtId="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justify" vertical="top" wrapText="1"/>
    </xf>
    <xf numFmtId="0" fontId="1" fillId="0" borderId="27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justify" vertical="top" wrapText="1"/>
    </xf>
    <xf numFmtId="165" fontId="9" fillId="0" borderId="8" xfId="0" applyNumberFormat="1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12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21" xfId="0" applyBorder="1" applyAlignment="1"/>
    <xf numFmtId="0" fontId="5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opLeftCell="A16" workbookViewId="0">
      <selection activeCell="B13" sqref="B13"/>
    </sheetView>
  </sheetViews>
  <sheetFormatPr defaultRowHeight="15"/>
  <cols>
    <col min="1" max="1" width="4.85546875" customWidth="1"/>
    <col min="2" max="2" width="28.140625" customWidth="1"/>
    <col min="3" max="3" width="14.140625" customWidth="1"/>
    <col min="4" max="4" width="26.28515625" customWidth="1"/>
    <col min="5" max="5" width="25.7109375" customWidth="1"/>
    <col min="6" max="6" width="27.140625" customWidth="1"/>
    <col min="10" max="10" width="11.42578125" customWidth="1"/>
    <col min="11" max="11" width="12" customWidth="1"/>
    <col min="12" max="12" width="11.5703125" customWidth="1"/>
    <col min="13" max="13" width="12.5703125" customWidth="1"/>
  </cols>
  <sheetData>
    <row r="1" spans="1:6" ht="102" customHeight="1">
      <c r="A1" s="81" t="s">
        <v>33</v>
      </c>
      <c r="B1" s="81" t="s">
        <v>16</v>
      </c>
      <c r="C1" s="81" t="s">
        <v>17</v>
      </c>
      <c r="D1" s="81" t="s">
        <v>34</v>
      </c>
      <c r="E1" s="81" t="s">
        <v>35</v>
      </c>
      <c r="F1" s="81" t="s">
        <v>18</v>
      </c>
    </row>
    <row r="2" spans="1:6" ht="15.75" hidden="1" thickBot="1">
      <c r="A2" s="82"/>
      <c r="B2" s="82"/>
      <c r="C2" s="82"/>
      <c r="D2" s="85"/>
      <c r="E2" s="85"/>
      <c r="F2" s="82"/>
    </row>
    <row r="3" spans="1:6" ht="89.25" customHeight="1" thickBot="1">
      <c r="A3" s="8">
        <v>1</v>
      </c>
      <c r="B3" s="9" t="s">
        <v>50</v>
      </c>
      <c r="C3" s="9" t="s">
        <v>19</v>
      </c>
      <c r="D3" s="9" t="s">
        <v>20</v>
      </c>
      <c r="E3" s="9" t="s">
        <v>51</v>
      </c>
      <c r="F3" s="9" t="s">
        <v>22</v>
      </c>
    </row>
    <row r="4" spans="1:6" ht="89.25" customHeight="1" thickBot="1">
      <c r="A4" s="12">
        <v>2</v>
      </c>
      <c r="B4" s="9" t="s">
        <v>54</v>
      </c>
      <c r="C4" s="9" t="s">
        <v>19</v>
      </c>
      <c r="D4" s="9" t="s">
        <v>20</v>
      </c>
      <c r="E4" s="9" t="s">
        <v>51</v>
      </c>
      <c r="F4" s="9" t="s">
        <v>23</v>
      </c>
    </row>
    <row r="5" spans="1:6" ht="68.25" customHeight="1" thickBot="1">
      <c r="A5" s="8">
        <v>3</v>
      </c>
      <c r="B5" s="9" t="s">
        <v>24</v>
      </c>
      <c r="C5" s="9" t="s">
        <v>19</v>
      </c>
      <c r="D5" s="9" t="s">
        <v>20</v>
      </c>
      <c r="E5" s="9" t="s">
        <v>51</v>
      </c>
      <c r="F5" s="9" t="s">
        <v>23</v>
      </c>
    </row>
    <row r="6" spans="1:6" ht="15" hidden="1" customHeight="1">
      <c r="A6" s="8">
        <v>3</v>
      </c>
      <c r="B6" s="9" t="s">
        <v>24</v>
      </c>
      <c r="C6" s="9" t="s">
        <v>19</v>
      </c>
      <c r="D6" s="9" t="s">
        <v>20</v>
      </c>
      <c r="E6" s="9" t="s">
        <v>21</v>
      </c>
      <c r="F6" s="9" t="s">
        <v>25</v>
      </c>
    </row>
    <row r="7" spans="1:6" ht="15.75" hidden="1" customHeight="1" thickBot="1">
      <c r="A7" s="10"/>
      <c r="B7" s="83" t="s">
        <v>26</v>
      </c>
      <c r="C7" s="83" t="s">
        <v>19</v>
      </c>
      <c r="D7" s="83" t="s">
        <v>21</v>
      </c>
      <c r="E7" s="83" t="s">
        <v>21</v>
      </c>
      <c r="F7" s="83" t="s">
        <v>27</v>
      </c>
    </row>
    <row r="8" spans="1:6" ht="15.75" hidden="1" customHeight="1">
      <c r="A8" s="8">
        <v>4</v>
      </c>
      <c r="B8" s="84"/>
      <c r="C8" s="84"/>
      <c r="D8" s="84"/>
      <c r="E8" s="84"/>
      <c r="F8" s="84"/>
    </row>
    <row r="9" spans="1:6" ht="15" hidden="1" customHeight="1">
      <c r="A9" s="83">
        <v>4</v>
      </c>
      <c r="B9" s="83" t="s">
        <v>55</v>
      </c>
      <c r="C9" s="83" t="s">
        <v>19</v>
      </c>
      <c r="D9" s="83" t="s">
        <v>51</v>
      </c>
      <c r="E9" s="83" t="s">
        <v>51</v>
      </c>
      <c r="F9" s="11" t="s">
        <v>28</v>
      </c>
    </row>
    <row r="10" spans="1:6" ht="26.25" customHeight="1">
      <c r="A10" s="87"/>
      <c r="B10" s="87"/>
      <c r="C10" s="87"/>
      <c r="D10" s="87"/>
      <c r="E10" s="87"/>
      <c r="F10" s="87" t="s">
        <v>27</v>
      </c>
    </row>
    <row r="11" spans="1:6" ht="15" customHeight="1">
      <c r="A11" s="87"/>
      <c r="B11" s="87"/>
      <c r="C11" s="87"/>
      <c r="D11" s="87"/>
      <c r="E11" s="87"/>
      <c r="F11" s="88"/>
    </row>
    <row r="12" spans="1:6" ht="90" customHeight="1" thickBot="1">
      <c r="A12" s="84"/>
      <c r="B12" s="84"/>
      <c r="C12" s="84"/>
      <c r="D12" s="84"/>
      <c r="E12" s="84"/>
      <c r="F12" s="85"/>
    </row>
    <row r="13" spans="1:6" ht="147" customHeight="1" thickBot="1">
      <c r="A13" s="12">
        <v>5</v>
      </c>
      <c r="B13" s="9" t="s">
        <v>57</v>
      </c>
      <c r="C13" s="9" t="s">
        <v>19</v>
      </c>
      <c r="D13" s="9" t="s">
        <v>51</v>
      </c>
      <c r="E13" s="9" t="s">
        <v>52</v>
      </c>
      <c r="F13" s="9" t="s">
        <v>42</v>
      </c>
    </row>
    <row r="14" spans="1:6" ht="30.75" customHeight="1">
      <c r="A14" s="83">
        <v>6</v>
      </c>
      <c r="B14" s="83" t="s">
        <v>58</v>
      </c>
      <c r="C14" s="83" t="s">
        <v>19</v>
      </c>
      <c r="D14" s="83" t="s">
        <v>51</v>
      </c>
      <c r="E14" s="83" t="s">
        <v>53</v>
      </c>
      <c r="F14" s="11" t="s">
        <v>29</v>
      </c>
    </row>
    <row r="15" spans="1:6" ht="67.5" customHeight="1">
      <c r="A15" s="87"/>
      <c r="B15" s="87"/>
      <c r="C15" s="87"/>
      <c r="D15" s="87"/>
      <c r="E15" s="87"/>
      <c r="F15" s="11" t="s">
        <v>30</v>
      </c>
    </row>
    <row r="16" spans="1:6" ht="57" customHeight="1" thickBot="1">
      <c r="A16" s="84"/>
      <c r="B16" s="84"/>
      <c r="C16" s="84"/>
      <c r="D16" s="84"/>
      <c r="E16" s="84"/>
      <c r="F16" s="9" t="s">
        <v>31</v>
      </c>
    </row>
    <row r="17" spans="1:6" ht="80.25" customHeight="1" thickBot="1">
      <c r="A17" s="8">
        <v>7</v>
      </c>
      <c r="B17" s="9" t="s">
        <v>43</v>
      </c>
      <c r="C17" s="9" t="s">
        <v>19</v>
      </c>
      <c r="D17" s="9" t="s">
        <v>44</v>
      </c>
      <c r="E17" s="9" t="s">
        <v>53</v>
      </c>
      <c r="F17" s="9" t="s">
        <v>45</v>
      </c>
    </row>
    <row r="18" spans="1:6" ht="130.5" customHeight="1" thickBot="1">
      <c r="A18" s="12">
        <v>8</v>
      </c>
      <c r="B18" s="9" t="s">
        <v>59</v>
      </c>
      <c r="C18" s="9" t="s">
        <v>122</v>
      </c>
      <c r="D18" s="9" t="s">
        <v>44</v>
      </c>
      <c r="E18" s="9" t="s">
        <v>53</v>
      </c>
      <c r="F18" s="9" t="s">
        <v>60</v>
      </c>
    </row>
    <row r="19" spans="1:6" ht="159.75" customHeight="1" thickBot="1">
      <c r="A19" s="8">
        <v>9</v>
      </c>
      <c r="B19" s="9" t="s">
        <v>46</v>
      </c>
      <c r="C19" s="9" t="s">
        <v>123</v>
      </c>
      <c r="D19" s="9" t="s">
        <v>47</v>
      </c>
      <c r="E19" s="9" t="s">
        <v>53</v>
      </c>
      <c r="F19" s="9" t="s">
        <v>48</v>
      </c>
    </row>
    <row r="20" spans="1:6" ht="15.75" hidden="1" customHeight="1" thickBot="1">
      <c r="A20" s="29"/>
      <c r="B20" s="28"/>
      <c r="C20" s="28"/>
      <c r="D20" s="28"/>
      <c r="E20" s="28"/>
      <c r="F20" s="28"/>
    </row>
    <row r="21" spans="1:6" ht="104.25" customHeight="1" thickBot="1">
      <c r="A21" s="8">
        <v>10</v>
      </c>
      <c r="B21" s="9" t="s">
        <v>49</v>
      </c>
      <c r="C21" s="9" t="s">
        <v>19</v>
      </c>
      <c r="D21" s="9" t="s">
        <v>47</v>
      </c>
      <c r="E21" s="9" t="s">
        <v>52</v>
      </c>
      <c r="F21" s="9" t="s">
        <v>32</v>
      </c>
    </row>
    <row r="22" spans="1:6" ht="240" customHeight="1" thickBot="1">
      <c r="A22" s="12">
        <v>11</v>
      </c>
      <c r="B22" s="9" t="s">
        <v>88</v>
      </c>
      <c r="C22" s="9" t="s">
        <v>19</v>
      </c>
      <c r="D22" s="9" t="s">
        <v>51</v>
      </c>
      <c r="E22" s="9" t="s">
        <v>52</v>
      </c>
      <c r="F22" s="9" t="s">
        <v>89</v>
      </c>
    </row>
    <row r="23" spans="1:6" ht="219.75" customHeight="1" thickBot="1">
      <c r="A23" s="17">
        <v>12</v>
      </c>
      <c r="B23" s="9" t="s">
        <v>56</v>
      </c>
      <c r="C23" s="9" t="s">
        <v>19</v>
      </c>
      <c r="D23" s="9" t="s">
        <v>20</v>
      </c>
      <c r="E23" s="9" t="s">
        <v>52</v>
      </c>
      <c r="F23" s="9" t="s">
        <v>90</v>
      </c>
    </row>
    <row r="24" spans="1:6">
      <c r="A24" s="86" t="s">
        <v>91</v>
      </c>
      <c r="B24" s="86"/>
      <c r="C24" s="86"/>
      <c r="D24" s="86"/>
      <c r="E24" s="86"/>
      <c r="F24" s="86"/>
    </row>
  </sheetData>
  <mergeCells count="23">
    <mergeCell ref="A24:F24"/>
    <mergeCell ref="D9:D12"/>
    <mergeCell ref="A14:A16"/>
    <mergeCell ref="B14:B16"/>
    <mergeCell ref="C14:C16"/>
    <mergeCell ref="D14:D16"/>
    <mergeCell ref="E14:E16"/>
    <mergeCell ref="E9:E12"/>
    <mergeCell ref="F10:F12"/>
    <mergeCell ref="A9:A12"/>
    <mergeCell ref="B9:B12"/>
    <mergeCell ref="C9:C12"/>
    <mergeCell ref="A1:A2"/>
    <mergeCell ref="B1:B2"/>
    <mergeCell ref="C1:C2"/>
    <mergeCell ref="F1:F2"/>
    <mergeCell ref="B7:B8"/>
    <mergeCell ref="C7:C8"/>
    <mergeCell ref="D7:D8"/>
    <mergeCell ref="E7:E8"/>
    <mergeCell ref="F7:F8"/>
    <mergeCell ref="D1:D2"/>
    <mergeCell ref="E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24"/>
  <sheetViews>
    <sheetView topLeftCell="A10" workbookViewId="0">
      <selection activeCell="B24" sqref="B24"/>
    </sheetView>
  </sheetViews>
  <sheetFormatPr defaultRowHeight="15"/>
  <cols>
    <col min="1" max="2" width="21.28515625" customWidth="1"/>
    <col min="3" max="3" width="8.85546875" customWidth="1"/>
    <col min="4" max="4" width="9" customWidth="1"/>
    <col min="5" max="5" width="7.140625" customWidth="1"/>
    <col min="6" max="6" width="12.140625" customWidth="1"/>
    <col min="10" max="10" width="10" bestFit="1" customWidth="1"/>
    <col min="11" max="14" width="10" customWidth="1"/>
    <col min="17" max="17" width="9.85546875" customWidth="1"/>
  </cols>
  <sheetData>
    <row r="3" spans="1:18">
      <c r="I3" s="1" t="s">
        <v>111</v>
      </c>
    </row>
    <row r="5" spans="1:18" ht="57" customHeight="1">
      <c r="A5" s="106" t="s">
        <v>120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95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 customHeight="1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103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39" customHeight="1" thickBot="1">
      <c r="A12" s="118" t="s">
        <v>117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12" t="s">
        <v>118</v>
      </c>
      <c r="B13" s="5" t="s">
        <v>10</v>
      </c>
      <c r="C13" s="34">
        <v>134.19999999999999</v>
      </c>
      <c r="D13" s="34">
        <v>3</v>
      </c>
      <c r="E13" s="34">
        <v>3</v>
      </c>
      <c r="F13" s="35">
        <f>E13/C13</f>
        <v>2.2354694485842028E-2</v>
      </c>
      <c r="G13" s="34">
        <v>134.19999999999999</v>
      </c>
      <c r="H13" s="34">
        <v>20</v>
      </c>
      <c r="I13" s="34">
        <v>20</v>
      </c>
      <c r="J13" s="35">
        <f>I13/G13</f>
        <v>0.1490312965722802</v>
      </c>
      <c r="K13" s="76">
        <v>134.19999999999999</v>
      </c>
      <c r="L13" s="76">
        <v>61.4</v>
      </c>
      <c r="M13" s="76">
        <v>61.4</v>
      </c>
      <c r="N13" s="35">
        <f>M13/K13</f>
        <v>0.45752608047690019</v>
      </c>
      <c r="O13" s="6"/>
      <c r="P13" s="6"/>
      <c r="Q13" s="6"/>
      <c r="R13" s="6"/>
    </row>
    <row r="14" spans="1:18" ht="51" customHeight="1" thickBot="1">
      <c r="A14" s="110"/>
      <c r="B14" s="7" t="s">
        <v>36</v>
      </c>
      <c r="C14" s="34">
        <v>134.19999999999999</v>
      </c>
      <c r="D14" s="34">
        <v>3</v>
      </c>
      <c r="E14" s="34">
        <v>3</v>
      </c>
      <c r="F14" s="35">
        <f t="shared" ref="F14" si="0">E14/C14</f>
        <v>2.2354694485842028E-2</v>
      </c>
      <c r="G14" s="34">
        <v>134.19999999999999</v>
      </c>
      <c r="H14" s="34">
        <v>20</v>
      </c>
      <c r="I14" s="34">
        <v>20</v>
      </c>
      <c r="J14" s="35">
        <f t="shared" ref="J14:J19" si="1">I14/G14</f>
        <v>0.1490312965722802</v>
      </c>
      <c r="K14" s="76">
        <v>134.19999999999999</v>
      </c>
      <c r="L14" s="76">
        <v>61.4</v>
      </c>
      <c r="M14" s="76">
        <v>61.4</v>
      </c>
      <c r="N14" s="35">
        <f>M14/K14</f>
        <v>0.45752608047690019</v>
      </c>
      <c r="O14" s="6"/>
      <c r="P14" s="6"/>
      <c r="Q14" s="6"/>
      <c r="R14" s="6"/>
    </row>
    <row r="15" spans="1:18" ht="45.75" thickBot="1">
      <c r="A15" s="11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76">
        <v>0</v>
      </c>
      <c r="L15" s="76">
        <v>0</v>
      </c>
      <c r="M15" s="76">
        <v>0</v>
      </c>
      <c r="N15" s="35">
        <v>0</v>
      </c>
      <c r="O15" s="6"/>
      <c r="P15" s="6"/>
      <c r="Q15" s="6"/>
      <c r="R15" s="6"/>
    </row>
    <row r="16" spans="1:18" ht="45.75" thickBot="1">
      <c r="A16" s="11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76">
        <v>0</v>
      </c>
      <c r="L16" s="76">
        <v>0</v>
      </c>
      <c r="M16" s="76">
        <v>0</v>
      </c>
      <c r="N16" s="35">
        <v>0</v>
      </c>
      <c r="O16" s="6"/>
      <c r="P16" s="6"/>
      <c r="Q16" s="6"/>
      <c r="R16" s="6"/>
    </row>
    <row r="17" spans="1:18" ht="30.75" thickBot="1">
      <c r="A17" s="111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76">
        <v>0</v>
      </c>
      <c r="L17" s="76">
        <v>0</v>
      </c>
      <c r="M17" s="76">
        <v>0</v>
      </c>
      <c r="N17" s="35">
        <v>0</v>
      </c>
      <c r="O17" s="6"/>
      <c r="P17" s="6"/>
      <c r="Q17" s="6"/>
      <c r="R17" s="6"/>
    </row>
    <row r="18" spans="1:18" ht="15.75" thickBot="1">
      <c r="A18" s="109" t="s">
        <v>15</v>
      </c>
      <c r="B18" s="5" t="s">
        <v>10</v>
      </c>
      <c r="C18" s="36">
        <f>C13</f>
        <v>134.19999999999999</v>
      </c>
      <c r="D18" s="36">
        <v>3</v>
      </c>
      <c r="E18" s="36">
        <v>3</v>
      </c>
      <c r="F18" s="37">
        <f>E18/C18</f>
        <v>2.2354694485842028E-2</v>
      </c>
      <c r="G18" s="36">
        <f>G13</f>
        <v>134.19999999999999</v>
      </c>
      <c r="H18" s="36">
        <f t="shared" ref="H18:I19" si="2">H13</f>
        <v>20</v>
      </c>
      <c r="I18" s="36">
        <f t="shared" si="2"/>
        <v>20</v>
      </c>
      <c r="J18" s="37">
        <f t="shared" si="1"/>
        <v>0.1490312965722802</v>
      </c>
      <c r="K18" s="77">
        <v>134.19999999999999</v>
      </c>
      <c r="L18" s="77">
        <v>61.4</v>
      </c>
      <c r="M18" s="77">
        <v>61.4</v>
      </c>
      <c r="N18" s="37">
        <f>M18/K18</f>
        <v>0.45752608047690019</v>
      </c>
      <c r="O18" s="6"/>
      <c r="P18" s="6"/>
      <c r="Q18" s="6"/>
      <c r="R18" s="6"/>
    </row>
    <row r="19" spans="1:18" ht="53.25" customHeight="1" thickBot="1">
      <c r="A19" s="110"/>
      <c r="B19" s="7" t="s">
        <v>36</v>
      </c>
      <c r="C19" s="34">
        <f t="shared" ref="C19:C22" si="3">C14</f>
        <v>134.19999999999999</v>
      </c>
      <c r="D19" s="34">
        <v>3</v>
      </c>
      <c r="E19" s="34">
        <v>3</v>
      </c>
      <c r="F19" s="35">
        <f t="shared" ref="F19" si="4">E19/C19</f>
        <v>2.2354694485842028E-2</v>
      </c>
      <c r="G19" s="34">
        <f t="shared" ref="G19:I22" si="5">G14</f>
        <v>134.19999999999999</v>
      </c>
      <c r="H19" s="34">
        <f t="shared" si="2"/>
        <v>20</v>
      </c>
      <c r="I19" s="34">
        <f t="shared" si="2"/>
        <v>20</v>
      </c>
      <c r="J19" s="35">
        <f t="shared" si="1"/>
        <v>0.1490312965722802</v>
      </c>
      <c r="K19" s="76">
        <v>134.19999999999999</v>
      </c>
      <c r="L19" s="76">
        <v>61.4</v>
      </c>
      <c r="M19" s="76">
        <v>61.4</v>
      </c>
      <c r="N19" s="35">
        <f>M19/K19</f>
        <v>0.45752608047690019</v>
      </c>
      <c r="O19" s="6"/>
      <c r="P19" s="6"/>
      <c r="Q19" s="6"/>
      <c r="R19" s="6"/>
    </row>
    <row r="20" spans="1:18" ht="45.75" thickBot="1">
      <c r="A20" s="110"/>
      <c r="B20" s="7" t="s">
        <v>12</v>
      </c>
      <c r="C20" s="34">
        <f t="shared" si="3"/>
        <v>0</v>
      </c>
      <c r="D20" s="34">
        <v>0</v>
      </c>
      <c r="E20" s="34">
        <v>0</v>
      </c>
      <c r="F20" s="35">
        <v>0</v>
      </c>
      <c r="G20" s="34">
        <f t="shared" si="5"/>
        <v>0</v>
      </c>
      <c r="H20" s="34">
        <f t="shared" si="5"/>
        <v>0</v>
      </c>
      <c r="I20" s="34">
        <f t="shared" si="5"/>
        <v>0</v>
      </c>
      <c r="J20" s="35">
        <v>0</v>
      </c>
      <c r="K20" s="76">
        <v>0</v>
      </c>
      <c r="L20" s="76">
        <v>0</v>
      </c>
      <c r="M20" s="76">
        <v>0</v>
      </c>
      <c r="N20" s="35">
        <v>0</v>
      </c>
      <c r="O20" s="6"/>
      <c r="P20" s="6"/>
      <c r="Q20" s="6"/>
      <c r="R20" s="6"/>
    </row>
    <row r="21" spans="1:18" ht="45.75" thickBot="1">
      <c r="A21" s="110"/>
      <c r="B21" s="7" t="s">
        <v>13</v>
      </c>
      <c r="C21" s="34">
        <f t="shared" si="3"/>
        <v>0</v>
      </c>
      <c r="D21" s="34">
        <v>0</v>
      </c>
      <c r="E21" s="34">
        <v>0</v>
      </c>
      <c r="F21" s="35"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8" ht="30.75" thickBot="1">
      <c r="A22" s="111"/>
      <c r="B22" s="7" t="s">
        <v>14</v>
      </c>
      <c r="C22" s="34">
        <f t="shared" si="3"/>
        <v>0</v>
      </c>
      <c r="D22" s="34">
        <v>0</v>
      </c>
      <c r="E22" s="34">
        <v>0</v>
      </c>
      <c r="F22" s="35">
        <v>0</v>
      </c>
      <c r="G22" s="34">
        <f t="shared" si="5"/>
        <v>0</v>
      </c>
      <c r="H22" s="34">
        <f t="shared" si="5"/>
        <v>0</v>
      </c>
      <c r="I22" s="34">
        <f t="shared" si="5"/>
        <v>0</v>
      </c>
      <c r="J22" s="35">
        <v>0</v>
      </c>
      <c r="K22" s="76">
        <v>0</v>
      </c>
      <c r="L22" s="76">
        <v>0</v>
      </c>
      <c r="M22" s="76">
        <v>0</v>
      </c>
      <c r="N22" s="35">
        <v>0</v>
      </c>
      <c r="O22" s="6"/>
      <c r="P22" s="6"/>
      <c r="Q22" s="6"/>
      <c r="R22" s="6"/>
    </row>
    <row r="24" spans="1:18">
      <c r="A24" s="26" t="s">
        <v>92</v>
      </c>
      <c r="B24" s="27" t="s">
        <v>94</v>
      </c>
    </row>
  </sheetData>
  <mergeCells count="22">
    <mergeCell ref="A5:R5"/>
    <mergeCell ref="R9:R10"/>
    <mergeCell ref="A13:A17"/>
    <mergeCell ref="I9:I10"/>
    <mergeCell ref="J9:J10"/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D9:D10"/>
    <mergeCell ref="E9:E10"/>
    <mergeCell ref="F9:F10"/>
    <mergeCell ref="H9:H10"/>
    <mergeCell ref="A8:A10"/>
    <mergeCell ref="B8:B10"/>
    <mergeCell ref="C8:F8"/>
    <mergeCell ref="G8:J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29"/>
  <sheetViews>
    <sheetView topLeftCell="A19" workbookViewId="0">
      <selection activeCell="K38" sqref="K38"/>
    </sheetView>
  </sheetViews>
  <sheetFormatPr defaultRowHeight="15"/>
  <cols>
    <col min="1" max="1" width="27.28515625" customWidth="1"/>
    <col min="2" max="2" width="20" customWidth="1"/>
    <col min="3" max="3" width="10" customWidth="1"/>
    <col min="5" max="5" width="9.85546875" customWidth="1"/>
    <col min="9" max="9" width="10" customWidth="1"/>
    <col min="10" max="10" width="10" bestFit="1" customWidth="1"/>
    <col min="11" max="14" width="10" customWidth="1"/>
    <col min="17" max="17" width="9.85546875" customWidth="1"/>
  </cols>
  <sheetData>
    <row r="3" spans="1:18">
      <c r="I3" s="1" t="s">
        <v>111</v>
      </c>
    </row>
    <row r="5" spans="1:18" ht="42.75" customHeight="1">
      <c r="A5" s="106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95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 customHeight="1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8" t="s">
        <v>119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12" t="s">
        <v>39</v>
      </c>
      <c r="B13" s="5" t="s">
        <v>10</v>
      </c>
      <c r="C13" s="34">
        <v>500</v>
      </c>
      <c r="D13" s="34">
        <v>0</v>
      </c>
      <c r="E13" s="34">
        <v>0</v>
      </c>
      <c r="F13" s="35">
        <f>E13/C13</f>
        <v>0</v>
      </c>
      <c r="G13" s="34">
        <v>500</v>
      </c>
      <c r="H13" s="34">
        <v>176.79</v>
      </c>
      <c r="I13" s="34">
        <v>176.79</v>
      </c>
      <c r="J13" s="35">
        <f>I13/G13</f>
        <v>0.35358000000000001</v>
      </c>
      <c r="K13" s="76">
        <v>500</v>
      </c>
      <c r="L13" s="76">
        <v>433.928</v>
      </c>
      <c r="M13" s="76">
        <v>433.928</v>
      </c>
      <c r="N13" s="35">
        <f>M13/K13</f>
        <v>0.86785599999999996</v>
      </c>
      <c r="O13" s="6"/>
      <c r="P13" s="6"/>
      <c r="Q13" s="6"/>
      <c r="R13" s="6"/>
    </row>
    <row r="14" spans="1:18" ht="48.75" customHeight="1" thickBot="1">
      <c r="A14" s="110"/>
      <c r="B14" s="7" t="s">
        <v>41</v>
      </c>
      <c r="C14" s="34">
        <v>500</v>
      </c>
      <c r="D14" s="34">
        <v>0</v>
      </c>
      <c r="E14" s="34">
        <v>0</v>
      </c>
      <c r="F14" s="35">
        <f t="shared" ref="F14:F19" si="0">E14/C14</f>
        <v>0</v>
      </c>
      <c r="G14" s="34">
        <v>500</v>
      </c>
      <c r="H14" s="34">
        <v>176.79</v>
      </c>
      <c r="I14" s="34">
        <v>176.79</v>
      </c>
      <c r="J14" s="35">
        <f>I14/G14</f>
        <v>0.35358000000000001</v>
      </c>
      <c r="K14" s="76">
        <v>500</v>
      </c>
      <c r="L14" s="76">
        <v>433.928</v>
      </c>
      <c r="M14" s="76">
        <v>433.928</v>
      </c>
      <c r="N14" s="35">
        <f>M14/K14</f>
        <v>0.86785599999999996</v>
      </c>
      <c r="O14" s="6"/>
      <c r="P14" s="6"/>
      <c r="Q14" s="6"/>
      <c r="R14" s="6"/>
    </row>
    <row r="15" spans="1:18" ht="45.75" thickBot="1">
      <c r="A15" s="11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76">
        <v>0</v>
      </c>
      <c r="L15" s="76">
        <v>0</v>
      </c>
      <c r="M15" s="76">
        <v>0</v>
      </c>
      <c r="N15" s="35">
        <v>0</v>
      </c>
      <c r="O15" s="6"/>
      <c r="P15" s="6"/>
      <c r="Q15" s="6"/>
      <c r="R15" s="6"/>
    </row>
    <row r="16" spans="1:18" ht="44.25" customHeight="1" thickBot="1">
      <c r="A16" s="11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76">
        <v>0</v>
      </c>
      <c r="L16" s="76">
        <v>0</v>
      </c>
      <c r="M16" s="76">
        <v>0</v>
      </c>
      <c r="N16" s="35">
        <v>0</v>
      </c>
      <c r="O16" s="6"/>
      <c r="P16" s="6"/>
      <c r="Q16" s="6"/>
      <c r="R16" s="6"/>
    </row>
    <row r="17" spans="1:18" ht="28.5" customHeight="1" thickBot="1">
      <c r="A17" s="111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76">
        <v>0</v>
      </c>
      <c r="L17" s="76">
        <v>0</v>
      </c>
      <c r="M17" s="76">
        <v>0</v>
      </c>
      <c r="N17" s="35">
        <v>0</v>
      </c>
      <c r="O17" s="6"/>
      <c r="P17" s="6"/>
      <c r="Q17" s="6"/>
      <c r="R17" s="6"/>
    </row>
    <row r="18" spans="1:18" ht="15.75" thickBot="1">
      <c r="A18" s="109" t="s">
        <v>40</v>
      </c>
      <c r="B18" s="5" t="s">
        <v>10</v>
      </c>
      <c r="C18" s="34">
        <v>1</v>
      </c>
      <c r="D18" s="34">
        <v>0</v>
      </c>
      <c r="E18" s="34">
        <v>0</v>
      </c>
      <c r="F18" s="35">
        <f t="shared" si="0"/>
        <v>0</v>
      </c>
      <c r="G18" s="34">
        <v>1</v>
      </c>
      <c r="H18" s="34">
        <v>0</v>
      </c>
      <c r="I18" s="34">
        <v>0</v>
      </c>
      <c r="J18" s="35">
        <v>0</v>
      </c>
      <c r="K18" s="76">
        <v>1</v>
      </c>
      <c r="L18" s="76">
        <v>0</v>
      </c>
      <c r="M18" s="76">
        <v>0</v>
      </c>
      <c r="N18" s="35">
        <v>0</v>
      </c>
      <c r="O18" s="6"/>
      <c r="P18" s="6"/>
      <c r="Q18" s="6"/>
      <c r="R18" s="6"/>
    </row>
    <row r="19" spans="1:18" ht="49.5" customHeight="1" thickBot="1">
      <c r="A19" s="110"/>
      <c r="B19" s="7" t="s">
        <v>41</v>
      </c>
      <c r="C19" s="34">
        <v>1</v>
      </c>
      <c r="D19" s="34">
        <v>0</v>
      </c>
      <c r="E19" s="34">
        <v>0</v>
      </c>
      <c r="F19" s="35">
        <f t="shared" si="0"/>
        <v>0</v>
      </c>
      <c r="G19" s="34">
        <v>1</v>
      </c>
      <c r="H19" s="34">
        <v>0</v>
      </c>
      <c r="I19" s="34">
        <v>0</v>
      </c>
      <c r="J19" s="35">
        <v>0</v>
      </c>
      <c r="K19" s="76">
        <v>1</v>
      </c>
      <c r="L19" s="76">
        <v>0</v>
      </c>
      <c r="M19" s="76">
        <v>0</v>
      </c>
      <c r="N19" s="35">
        <v>0</v>
      </c>
      <c r="O19" s="6"/>
      <c r="P19" s="6"/>
      <c r="Q19" s="6"/>
      <c r="R19" s="6"/>
    </row>
    <row r="20" spans="1:18" ht="45.75" thickBot="1">
      <c r="A20" s="110"/>
      <c r="B20" s="7" t="s">
        <v>12</v>
      </c>
      <c r="C20" s="34">
        <v>0</v>
      </c>
      <c r="D20" s="34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76">
        <v>0</v>
      </c>
      <c r="L20" s="76">
        <v>0</v>
      </c>
      <c r="M20" s="76">
        <v>0</v>
      </c>
      <c r="N20" s="35">
        <v>0</v>
      </c>
      <c r="O20" s="6"/>
      <c r="P20" s="6"/>
      <c r="Q20" s="6"/>
      <c r="R20" s="6"/>
    </row>
    <row r="21" spans="1:18" ht="46.5" customHeight="1" thickBot="1">
      <c r="A21" s="110"/>
      <c r="B21" s="7" t="s">
        <v>13</v>
      </c>
      <c r="C21" s="34">
        <v>0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8" ht="32.25" customHeight="1" thickBot="1">
      <c r="A22" s="111"/>
      <c r="B22" s="7" t="s">
        <v>14</v>
      </c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76">
        <v>0</v>
      </c>
      <c r="L22" s="76">
        <v>0</v>
      </c>
      <c r="M22" s="76">
        <v>0</v>
      </c>
      <c r="N22" s="35">
        <v>0</v>
      </c>
      <c r="O22" s="6"/>
      <c r="P22" s="6"/>
      <c r="Q22" s="6"/>
      <c r="R22" s="6"/>
    </row>
    <row r="23" spans="1:18" ht="15.75" thickBot="1">
      <c r="A23" s="109" t="s">
        <v>15</v>
      </c>
      <c r="B23" s="36" t="s">
        <v>10</v>
      </c>
      <c r="C23" s="36">
        <f>C13+C18</f>
        <v>501</v>
      </c>
      <c r="D23" s="36">
        <v>0</v>
      </c>
      <c r="E23" s="36">
        <v>0</v>
      </c>
      <c r="F23" s="37">
        <f>E23/C23</f>
        <v>0</v>
      </c>
      <c r="G23" s="36">
        <f>G13+G18</f>
        <v>501</v>
      </c>
      <c r="H23" s="36">
        <f t="shared" ref="H23:I23" si="1">H13+H18</f>
        <v>176.79</v>
      </c>
      <c r="I23" s="36">
        <f t="shared" si="1"/>
        <v>176.79</v>
      </c>
      <c r="J23" s="37">
        <f>I23/G23</f>
        <v>0.35287425149700596</v>
      </c>
      <c r="K23" s="77">
        <f>K13+K18</f>
        <v>501</v>
      </c>
      <c r="L23" s="77">
        <f t="shared" ref="L23:M23" si="2">L13+L18</f>
        <v>433.928</v>
      </c>
      <c r="M23" s="77">
        <f t="shared" si="2"/>
        <v>433.928</v>
      </c>
      <c r="N23" s="35">
        <f>M23/K23</f>
        <v>0.86612375249500995</v>
      </c>
      <c r="O23" s="6"/>
      <c r="P23" s="6"/>
      <c r="Q23" s="6"/>
      <c r="R23" s="6"/>
    </row>
    <row r="24" spans="1:18" ht="52.5" customHeight="1" thickBot="1">
      <c r="A24" s="110"/>
      <c r="B24" s="7" t="s">
        <v>41</v>
      </c>
      <c r="C24" s="34">
        <f t="shared" ref="C24:C27" si="3">C14+C19</f>
        <v>501</v>
      </c>
      <c r="D24" s="34">
        <v>0</v>
      </c>
      <c r="E24" s="34">
        <v>0</v>
      </c>
      <c r="F24" s="35">
        <f t="shared" ref="F24" si="4">E24/C24</f>
        <v>0</v>
      </c>
      <c r="G24" s="34">
        <f t="shared" ref="G24:I27" si="5">G14+G19</f>
        <v>501</v>
      </c>
      <c r="H24" s="34">
        <f t="shared" si="5"/>
        <v>176.79</v>
      </c>
      <c r="I24" s="34">
        <f t="shared" si="5"/>
        <v>176.79</v>
      </c>
      <c r="J24" s="35">
        <f>I24/G24</f>
        <v>0.35287425149700596</v>
      </c>
      <c r="K24" s="76">
        <f t="shared" ref="K24:M27" si="6">K14+K19</f>
        <v>501</v>
      </c>
      <c r="L24" s="76">
        <f t="shared" si="6"/>
        <v>433.928</v>
      </c>
      <c r="M24" s="76">
        <f t="shared" si="6"/>
        <v>433.928</v>
      </c>
      <c r="N24" s="35">
        <f>M24/K24</f>
        <v>0.86612375249500995</v>
      </c>
      <c r="O24" s="6"/>
      <c r="P24" s="6"/>
      <c r="Q24" s="6"/>
      <c r="R24" s="6"/>
    </row>
    <row r="25" spans="1:18" ht="45.75" thickBot="1">
      <c r="A25" s="110"/>
      <c r="B25" s="7" t="s">
        <v>12</v>
      </c>
      <c r="C25" s="34">
        <f t="shared" si="3"/>
        <v>0</v>
      </c>
      <c r="D25" s="34">
        <v>0</v>
      </c>
      <c r="E25" s="34">
        <v>0</v>
      </c>
      <c r="F25" s="35"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5">
        <v>0</v>
      </c>
      <c r="K25" s="76">
        <f t="shared" si="6"/>
        <v>0</v>
      </c>
      <c r="L25" s="76">
        <f t="shared" si="6"/>
        <v>0</v>
      </c>
      <c r="M25" s="76">
        <f t="shared" si="6"/>
        <v>0</v>
      </c>
      <c r="N25" s="35">
        <v>0</v>
      </c>
      <c r="O25" s="6"/>
      <c r="P25" s="6"/>
      <c r="Q25" s="6"/>
      <c r="R25" s="6"/>
    </row>
    <row r="26" spans="1:18" ht="43.5" customHeight="1" thickBot="1">
      <c r="A26" s="110"/>
      <c r="B26" s="7" t="s">
        <v>13</v>
      </c>
      <c r="C26" s="34">
        <f t="shared" si="3"/>
        <v>0</v>
      </c>
      <c r="D26" s="34">
        <v>0</v>
      </c>
      <c r="E26" s="34">
        <v>0</v>
      </c>
      <c r="F26" s="35"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5"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35">
        <v>0</v>
      </c>
      <c r="O26" s="6"/>
      <c r="P26" s="6"/>
      <c r="Q26" s="6"/>
      <c r="R26" s="6"/>
    </row>
    <row r="27" spans="1:18" ht="33" customHeight="1" thickBot="1">
      <c r="A27" s="111"/>
      <c r="B27" s="7" t="s">
        <v>14</v>
      </c>
      <c r="C27" s="34">
        <f t="shared" si="3"/>
        <v>0</v>
      </c>
      <c r="D27" s="34">
        <v>0</v>
      </c>
      <c r="E27" s="34">
        <v>0</v>
      </c>
      <c r="F27" s="35"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5">
        <v>0</v>
      </c>
      <c r="K27" s="76">
        <f t="shared" si="6"/>
        <v>0</v>
      </c>
      <c r="L27" s="76">
        <f t="shared" si="6"/>
        <v>0</v>
      </c>
      <c r="M27" s="76">
        <f t="shared" si="6"/>
        <v>0</v>
      </c>
      <c r="N27" s="35">
        <v>0</v>
      </c>
      <c r="O27" s="6"/>
      <c r="P27" s="6"/>
      <c r="Q27" s="6"/>
      <c r="R27" s="6"/>
    </row>
    <row r="28" spans="1:18">
      <c r="K28" s="80"/>
      <c r="L28" s="80"/>
      <c r="M28" s="80"/>
      <c r="N28" s="80"/>
    </row>
    <row r="29" spans="1:18">
      <c r="A29" s="26" t="s">
        <v>92</v>
      </c>
      <c r="B29" s="27" t="s">
        <v>94</v>
      </c>
    </row>
  </sheetData>
  <mergeCells count="23">
    <mergeCell ref="A8:A10"/>
    <mergeCell ref="B8:B10"/>
    <mergeCell ref="C8:F8"/>
    <mergeCell ref="K8:N8"/>
    <mergeCell ref="L9:L10"/>
    <mergeCell ref="M9:M10"/>
    <mergeCell ref="N9:N10"/>
    <mergeCell ref="A12:R12"/>
    <mergeCell ref="G8:J8"/>
    <mergeCell ref="O8:R8"/>
    <mergeCell ref="A5:R5"/>
    <mergeCell ref="A23:A27"/>
    <mergeCell ref="P9:P10"/>
    <mergeCell ref="Q9:Q10"/>
    <mergeCell ref="R9:R10"/>
    <mergeCell ref="A13:A17"/>
    <mergeCell ref="A18:A22"/>
    <mergeCell ref="D9:D10"/>
    <mergeCell ref="E9:E10"/>
    <mergeCell ref="F9:F10"/>
    <mergeCell ref="H9:H10"/>
    <mergeCell ref="I9:I10"/>
    <mergeCell ref="J9:J10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R24"/>
  <sheetViews>
    <sheetView topLeftCell="A16" workbookViewId="0">
      <selection activeCell="M28" sqref="M28"/>
    </sheetView>
  </sheetViews>
  <sheetFormatPr defaultRowHeight="15"/>
  <cols>
    <col min="1" max="1" width="14.140625" customWidth="1"/>
    <col min="2" max="2" width="25.7109375" customWidth="1"/>
    <col min="5" max="5" width="10.140625" customWidth="1"/>
    <col min="6" max="6" width="10" bestFit="1" customWidth="1"/>
    <col min="9" max="9" width="9.85546875" customWidth="1"/>
    <col min="13" max="13" width="11.42578125" customWidth="1"/>
    <col min="17" max="17" width="10.28515625" customWidth="1"/>
  </cols>
  <sheetData>
    <row r="3" spans="1:18">
      <c r="I3" s="1" t="s">
        <v>111</v>
      </c>
    </row>
    <row r="5" spans="1:18" ht="49.5" customHeight="1">
      <c r="A5" s="106" t="s">
        <v>72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121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 customHeight="1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8" t="s">
        <v>73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09" t="s">
        <v>74</v>
      </c>
      <c r="B13" s="5" t="s">
        <v>10</v>
      </c>
      <c r="C13" s="34">
        <v>215</v>
      </c>
      <c r="D13" s="34">
        <v>0</v>
      </c>
      <c r="E13" s="34">
        <v>0</v>
      </c>
      <c r="F13" s="35">
        <f>E13/C13</f>
        <v>0</v>
      </c>
      <c r="G13" s="34">
        <v>0</v>
      </c>
      <c r="H13" s="34">
        <v>0</v>
      </c>
      <c r="I13" s="34">
        <v>0</v>
      </c>
      <c r="J13" s="35">
        <v>0</v>
      </c>
      <c r="K13" s="34">
        <v>0</v>
      </c>
      <c r="L13" s="34">
        <v>0</v>
      </c>
      <c r="M13" s="34">
        <v>0</v>
      </c>
      <c r="N13" s="35">
        <v>0</v>
      </c>
      <c r="O13" s="6"/>
      <c r="P13" s="6"/>
      <c r="Q13" s="6"/>
      <c r="R13" s="6"/>
    </row>
    <row r="14" spans="1:18" ht="45.75" thickBot="1">
      <c r="A14" s="110"/>
      <c r="B14" s="7" t="s">
        <v>36</v>
      </c>
      <c r="C14" s="34">
        <v>215</v>
      </c>
      <c r="D14" s="34">
        <v>0</v>
      </c>
      <c r="E14" s="34">
        <v>0</v>
      </c>
      <c r="F14" s="35">
        <f t="shared" ref="F14:F19" si="0">E14/C14</f>
        <v>0</v>
      </c>
      <c r="G14" s="34">
        <v>0</v>
      </c>
      <c r="H14" s="34">
        <v>0</v>
      </c>
      <c r="I14" s="34">
        <v>0</v>
      </c>
      <c r="J14" s="35">
        <v>0</v>
      </c>
      <c r="K14" s="34">
        <v>0</v>
      </c>
      <c r="L14" s="34">
        <v>0</v>
      </c>
      <c r="M14" s="34">
        <v>0</v>
      </c>
      <c r="N14" s="35">
        <v>0</v>
      </c>
      <c r="O14" s="6"/>
      <c r="P14" s="6"/>
      <c r="Q14" s="6"/>
      <c r="R14" s="6"/>
    </row>
    <row r="15" spans="1:18" ht="30.75" thickBot="1">
      <c r="A15" s="11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34">
        <v>0</v>
      </c>
      <c r="L15" s="34">
        <v>0</v>
      </c>
      <c r="M15" s="34">
        <v>0</v>
      </c>
      <c r="N15" s="35">
        <v>0</v>
      </c>
      <c r="O15" s="6"/>
      <c r="P15" s="6"/>
      <c r="Q15" s="6"/>
      <c r="R15" s="6"/>
    </row>
    <row r="16" spans="1:18" ht="30.75" thickBot="1">
      <c r="A16" s="110"/>
      <c r="B16" s="7" t="s">
        <v>13</v>
      </c>
      <c r="C16" s="34">
        <v>0</v>
      </c>
      <c r="D16" s="34">
        <v>0</v>
      </c>
      <c r="E16" s="34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34">
        <v>0</v>
      </c>
      <c r="L16" s="34">
        <v>0</v>
      </c>
      <c r="M16" s="34">
        <v>0</v>
      </c>
      <c r="N16" s="35">
        <v>0</v>
      </c>
      <c r="O16" s="6"/>
      <c r="P16" s="6"/>
      <c r="Q16" s="6"/>
      <c r="R16" s="6"/>
    </row>
    <row r="17" spans="1:18" ht="15.75" thickBot="1">
      <c r="A17" s="111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34">
        <v>0</v>
      </c>
      <c r="L17" s="34">
        <v>0</v>
      </c>
      <c r="M17" s="34">
        <v>0</v>
      </c>
      <c r="N17" s="35">
        <v>0</v>
      </c>
      <c r="O17" s="6"/>
      <c r="P17" s="6"/>
      <c r="Q17" s="6"/>
      <c r="R17" s="6"/>
    </row>
    <row r="18" spans="1:18" ht="15.75" thickBot="1">
      <c r="A18" s="109" t="s">
        <v>15</v>
      </c>
      <c r="B18" s="5" t="s">
        <v>10</v>
      </c>
      <c r="C18" s="34">
        <f>C13</f>
        <v>215</v>
      </c>
      <c r="D18" s="34">
        <v>0</v>
      </c>
      <c r="E18" s="34">
        <v>0</v>
      </c>
      <c r="F18" s="35">
        <v>0</v>
      </c>
      <c r="G18" s="34">
        <v>0</v>
      </c>
      <c r="H18" s="34">
        <v>0</v>
      </c>
      <c r="I18" s="34">
        <v>0</v>
      </c>
      <c r="J18" s="35">
        <v>0</v>
      </c>
      <c r="K18" s="36">
        <v>0</v>
      </c>
      <c r="L18" s="36">
        <v>0</v>
      </c>
      <c r="M18" s="36">
        <v>0</v>
      </c>
      <c r="N18" s="37">
        <v>0</v>
      </c>
      <c r="O18" s="6"/>
      <c r="P18" s="6"/>
      <c r="Q18" s="6"/>
      <c r="R18" s="6"/>
    </row>
    <row r="19" spans="1:18" ht="45.75" thickBot="1">
      <c r="A19" s="110"/>
      <c r="B19" s="7" t="s">
        <v>36</v>
      </c>
      <c r="C19" s="34">
        <v>215</v>
      </c>
      <c r="D19" s="34">
        <v>0</v>
      </c>
      <c r="E19" s="34">
        <v>0</v>
      </c>
      <c r="F19" s="35">
        <f t="shared" si="0"/>
        <v>0</v>
      </c>
      <c r="G19" s="34">
        <v>0</v>
      </c>
      <c r="H19" s="34">
        <v>0</v>
      </c>
      <c r="I19" s="34">
        <v>0</v>
      </c>
      <c r="J19" s="35">
        <v>0</v>
      </c>
      <c r="K19" s="34">
        <v>0</v>
      </c>
      <c r="L19" s="34">
        <v>0</v>
      </c>
      <c r="M19" s="34">
        <v>0</v>
      </c>
      <c r="N19" s="35">
        <v>0</v>
      </c>
      <c r="O19" s="6"/>
      <c r="P19" s="6"/>
      <c r="Q19" s="6"/>
      <c r="R19" s="6"/>
    </row>
    <row r="20" spans="1:18" ht="30.75" thickBot="1">
      <c r="A20" s="110"/>
      <c r="B20" s="7" t="s">
        <v>12</v>
      </c>
      <c r="C20" s="34">
        <v>0</v>
      </c>
      <c r="D20" s="34">
        <v>0</v>
      </c>
      <c r="E20" s="34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34">
        <v>0</v>
      </c>
      <c r="L20" s="34">
        <v>0</v>
      </c>
      <c r="M20" s="34">
        <v>0</v>
      </c>
      <c r="N20" s="35">
        <v>0</v>
      </c>
      <c r="O20" s="6"/>
      <c r="P20" s="6"/>
      <c r="Q20" s="6"/>
      <c r="R20" s="6"/>
    </row>
    <row r="21" spans="1:18" ht="30.75" thickBot="1">
      <c r="A21" s="110"/>
      <c r="B21" s="7" t="s">
        <v>13</v>
      </c>
      <c r="C21" s="34">
        <v>0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34">
        <v>0</v>
      </c>
      <c r="L21" s="34">
        <v>0</v>
      </c>
      <c r="M21" s="34">
        <v>0</v>
      </c>
      <c r="N21" s="35">
        <v>0</v>
      </c>
      <c r="O21" s="6"/>
      <c r="P21" s="6"/>
      <c r="Q21" s="6"/>
      <c r="R21" s="6"/>
    </row>
    <row r="22" spans="1:18" ht="15.75" thickBot="1">
      <c r="A22" s="111"/>
      <c r="B22" s="7" t="s">
        <v>14</v>
      </c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34">
        <v>0</v>
      </c>
      <c r="L22" s="34">
        <v>0</v>
      </c>
      <c r="M22" s="34">
        <v>0</v>
      </c>
      <c r="N22" s="35">
        <v>0</v>
      </c>
      <c r="O22" s="6"/>
      <c r="P22" s="6"/>
      <c r="Q22" s="6"/>
      <c r="R22" s="6"/>
    </row>
    <row r="24" spans="1:18">
      <c r="A24" s="26" t="s">
        <v>92</v>
      </c>
      <c r="B24" s="27" t="s">
        <v>108</v>
      </c>
    </row>
  </sheetData>
  <mergeCells count="22"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R36"/>
  <sheetViews>
    <sheetView topLeftCell="A25" workbookViewId="0">
      <selection activeCell="N33" sqref="N33"/>
    </sheetView>
  </sheetViews>
  <sheetFormatPr defaultRowHeight="15"/>
  <cols>
    <col min="1" max="1" width="14.5703125" customWidth="1"/>
    <col min="2" max="2" width="22.140625" customWidth="1"/>
    <col min="3" max="3" width="12.42578125" customWidth="1"/>
    <col min="5" max="5" width="10" bestFit="1" customWidth="1"/>
    <col min="9" max="9" width="10.28515625" customWidth="1"/>
    <col min="13" max="13" width="10" customWidth="1"/>
    <col min="17" max="17" width="10.42578125" customWidth="1"/>
  </cols>
  <sheetData>
    <row r="3" spans="1:18">
      <c r="I3" s="18" t="s">
        <v>111</v>
      </c>
    </row>
    <row r="5" spans="1:18" ht="60.75" customHeight="1">
      <c r="A5" s="94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7" spans="1:18" ht="15.75" thickBot="1"/>
    <row r="8" spans="1:18" ht="16.5" thickBot="1">
      <c r="A8" s="89" t="s">
        <v>1</v>
      </c>
      <c r="B8" s="89" t="s">
        <v>2</v>
      </c>
      <c r="C8" s="99" t="s">
        <v>95</v>
      </c>
      <c r="D8" s="100"/>
      <c r="E8" s="100"/>
      <c r="F8" s="101"/>
      <c r="G8" s="99" t="s">
        <v>125</v>
      </c>
      <c r="H8" s="100"/>
      <c r="I8" s="100"/>
      <c r="J8" s="101"/>
      <c r="K8" s="99" t="s">
        <v>133</v>
      </c>
      <c r="L8" s="100"/>
      <c r="M8" s="100"/>
      <c r="N8" s="101"/>
      <c r="O8" s="99" t="s">
        <v>3</v>
      </c>
      <c r="P8" s="100"/>
      <c r="Q8" s="100"/>
      <c r="R8" s="101"/>
    </row>
    <row r="9" spans="1:18" ht="16.5" customHeight="1">
      <c r="A9" s="98"/>
      <c r="B9" s="98"/>
      <c r="C9" s="19" t="s">
        <v>4</v>
      </c>
      <c r="D9" s="89" t="s">
        <v>5</v>
      </c>
      <c r="E9" s="89" t="s">
        <v>6</v>
      </c>
      <c r="F9" s="89" t="s">
        <v>7</v>
      </c>
      <c r="G9" s="19" t="s">
        <v>4</v>
      </c>
      <c r="H9" s="89" t="s">
        <v>5</v>
      </c>
      <c r="I9" s="89" t="s">
        <v>6</v>
      </c>
      <c r="J9" s="89" t="s">
        <v>7</v>
      </c>
      <c r="K9" s="19" t="s">
        <v>4</v>
      </c>
      <c r="L9" s="89" t="s">
        <v>5</v>
      </c>
      <c r="M9" s="89" t="s">
        <v>6</v>
      </c>
      <c r="N9" s="89" t="s">
        <v>7</v>
      </c>
      <c r="O9" s="19" t="s">
        <v>4</v>
      </c>
      <c r="P9" s="89" t="s">
        <v>5</v>
      </c>
      <c r="Q9" s="89" t="s">
        <v>6</v>
      </c>
      <c r="R9" s="89" t="s">
        <v>8</v>
      </c>
    </row>
    <row r="10" spans="1:18" ht="63.75" customHeight="1" thickBot="1">
      <c r="A10" s="90"/>
      <c r="B10" s="90"/>
      <c r="C10" s="20" t="s">
        <v>102</v>
      </c>
      <c r="D10" s="90"/>
      <c r="E10" s="90"/>
      <c r="F10" s="90"/>
      <c r="G10" s="20" t="s">
        <v>102</v>
      </c>
      <c r="H10" s="90"/>
      <c r="I10" s="90"/>
      <c r="J10" s="90"/>
      <c r="K10" s="20" t="s">
        <v>102</v>
      </c>
      <c r="L10" s="90"/>
      <c r="M10" s="90"/>
      <c r="N10" s="90"/>
      <c r="O10" s="20" t="s">
        <v>9</v>
      </c>
      <c r="P10" s="90"/>
      <c r="Q10" s="90"/>
      <c r="R10" s="90"/>
    </row>
    <row r="11" spans="1:18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</row>
    <row r="12" spans="1:18" ht="16.5" thickBot="1">
      <c r="A12" s="91" t="s">
        <v>84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customHeight="1" thickBot="1">
      <c r="A13" s="95" t="s">
        <v>39</v>
      </c>
      <c r="B13" s="22" t="s">
        <v>10</v>
      </c>
      <c r="C13" s="43">
        <v>5474.3</v>
      </c>
      <c r="D13" s="43">
        <v>1852.17</v>
      </c>
      <c r="E13" s="43">
        <v>1852.17</v>
      </c>
      <c r="F13" s="44">
        <f>E13/C13</f>
        <v>0.33833914838426832</v>
      </c>
      <c r="G13" s="47">
        <v>5485.71</v>
      </c>
      <c r="H13" s="47">
        <v>2464.54</v>
      </c>
      <c r="I13" s="47">
        <v>2464.54</v>
      </c>
      <c r="J13" s="44">
        <f>I13/G13</f>
        <v>0.44926545515530347</v>
      </c>
      <c r="K13" s="47">
        <v>5519.51</v>
      </c>
      <c r="L13" s="47">
        <v>4363.05</v>
      </c>
      <c r="M13" s="47">
        <v>4363.05</v>
      </c>
      <c r="N13" s="44">
        <f>M13/K13</f>
        <v>0.79047777791869211</v>
      </c>
      <c r="O13" s="23"/>
      <c r="P13" s="23"/>
      <c r="Q13" s="23"/>
      <c r="R13" s="23"/>
    </row>
    <row r="14" spans="1:18" ht="45.75" thickBot="1">
      <c r="A14" s="96"/>
      <c r="B14" s="24" t="s">
        <v>36</v>
      </c>
      <c r="C14" s="43">
        <v>5474.3</v>
      </c>
      <c r="D14" s="43">
        <v>1852.17</v>
      </c>
      <c r="E14" s="43">
        <v>1852.17</v>
      </c>
      <c r="F14" s="44">
        <f t="shared" ref="F14:F29" si="0">E14/C14</f>
        <v>0.33833914838426832</v>
      </c>
      <c r="G14" s="47">
        <v>5485.71</v>
      </c>
      <c r="H14" s="47">
        <v>2464.54</v>
      </c>
      <c r="I14" s="47">
        <v>2464.54</v>
      </c>
      <c r="J14" s="44">
        <f t="shared" ref="J14:J29" si="1">I14/G14</f>
        <v>0.44926545515530347</v>
      </c>
      <c r="K14" s="47">
        <v>5519.51</v>
      </c>
      <c r="L14" s="47">
        <v>4363.05</v>
      </c>
      <c r="M14" s="47">
        <v>4363.05</v>
      </c>
      <c r="N14" s="44">
        <f t="shared" ref="N14" si="2">M14/K14</f>
        <v>0.79047777791869211</v>
      </c>
      <c r="O14" s="23"/>
      <c r="P14" s="23"/>
      <c r="Q14" s="23"/>
      <c r="R14" s="23"/>
    </row>
    <row r="15" spans="1:18" ht="45.75" thickBot="1">
      <c r="A15" s="96"/>
      <c r="B15" s="24" t="s">
        <v>12</v>
      </c>
      <c r="C15" s="43">
        <v>0</v>
      </c>
      <c r="D15" s="43">
        <v>0</v>
      </c>
      <c r="E15" s="43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47">
        <v>0</v>
      </c>
      <c r="L15" s="47">
        <v>0</v>
      </c>
      <c r="M15" s="47">
        <v>0</v>
      </c>
      <c r="N15" s="44">
        <v>0</v>
      </c>
      <c r="O15" s="23"/>
      <c r="P15" s="23"/>
      <c r="Q15" s="23"/>
      <c r="R15" s="23"/>
    </row>
    <row r="16" spans="1:18" ht="45.75" thickBot="1">
      <c r="A16" s="96"/>
      <c r="B16" s="24" t="s">
        <v>13</v>
      </c>
      <c r="C16" s="43">
        <v>0</v>
      </c>
      <c r="D16" s="43">
        <v>0</v>
      </c>
      <c r="E16" s="43">
        <v>0</v>
      </c>
      <c r="F16" s="44">
        <v>0</v>
      </c>
      <c r="G16" s="47">
        <v>0</v>
      </c>
      <c r="H16" s="47">
        <v>0</v>
      </c>
      <c r="I16" s="47">
        <v>0</v>
      </c>
      <c r="J16" s="44">
        <v>0</v>
      </c>
      <c r="K16" s="47">
        <v>0</v>
      </c>
      <c r="L16" s="47">
        <v>0</v>
      </c>
      <c r="M16" s="47">
        <v>0</v>
      </c>
      <c r="N16" s="44">
        <v>0</v>
      </c>
      <c r="O16" s="23"/>
      <c r="P16" s="23"/>
      <c r="Q16" s="23"/>
      <c r="R16" s="23"/>
    </row>
    <row r="17" spans="1:18" ht="30.75" thickBot="1">
      <c r="A17" s="97"/>
      <c r="B17" s="24" t="s">
        <v>14</v>
      </c>
      <c r="C17" s="43">
        <v>0</v>
      </c>
      <c r="D17" s="43">
        <v>0</v>
      </c>
      <c r="E17" s="43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47">
        <v>0</v>
      </c>
      <c r="L17" s="47">
        <v>0</v>
      </c>
      <c r="M17" s="47">
        <v>0</v>
      </c>
      <c r="N17" s="44">
        <v>0</v>
      </c>
      <c r="O17" s="23"/>
      <c r="P17" s="23"/>
      <c r="Q17" s="23"/>
      <c r="R17" s="23"/>
    </row>
    <row r="18" spans="1:18" ht="15.75" customHeight="1" thickBot="1">
      <c r="A18" s="95" t="s">
        <v>96</v>
      </c>
      <c r="B18" s="22" t="s">
        <v>10</v>
      </c>
      <c r="C18" s="43">
        <v>3000</v>
      </c>
      <c r="D18" s="43">
        <v>0</v>
      </c>
      <c r="E18" s="43">
        <v>0</v>
      </c>
      <c r="F18" s="44">
        <f t="shared" si="0"/>
        <v>0</v>
      </c>
      <c r="G18" s="47">
        <v>3000</v>
      </c>
      <c r="H18" s="47">
        <v>2628.22</v>
      </c>
      <c r="I18" s="47">
        <v>2628.22</v>
      </c>
      <c r="J18" s="44">
        <f>I18/G18</f>
        <v>0.87607333333333326</v>
      </c>
      <c r="K18" s="47">
        <v>5504.2</v>
      </c>
      <c r="L18" s="47">
        <v>2893.29</v>
      </c>
      <c r="M18" s="47">
        <v>2893.29</v>
      </c>
      <c r="N18" s="44">
        <f>M18/K18</f>
        <v>0.52565132080956367</v>
      </c>
      <c r="O18" s="23"/>
      <c r="P18" s="23"/>
      <c r="Q18" s="23"/>
      <c r="R18" s="23"/>
    </row>
    <row r="19" spans="1:18" ht="45.75" thickBot="1">
      <c r="A19" s="96"/>
      <c r="B19" s="24" t="s">
        <v>36</v>
      </c>
      <c r="C19" s="43">
        <v>3000</v>
      </c>
      <c r="D19" s="43">
        <v>0</v>
      </c>
      <c r="E19" s="43">
        <v>0</v>
      </c>
      <c r="F19" s="44">
        <f t="shared" si="0"/>
        <v>0</v>
      </c>
      <c r="G19" s="47">
        <v>3000</v>
      </c>
      <c r="H19" s="47">
        <v>2628.22</v>
      </c>
      <c r="I19" s="47">
        <v>2628.22</v>
      </c>
      <c r="J19" s="44">
        <f t="shared" ref="J19" si="3">I19/G19</f>
        <v>0.87607333333333326</v>
      </c>
      <c r="K19" s="47">
        <v>5504.2</v>
      </c>
      <c r="L19" s="47">
        <v>2893.29</v>
      </c>
      <c r="M19" s="47">
        <v>2893.29</v>
      </c>
      <c r="N19" s="44">
        <f>M19/K19</f>
        <v>0.52565132080956367</v>
      </c>
      <c r="O19" s="23"/>
      <c r="P19" s="23"/>
      <c r="Q19" s="23"/>
      <c r="R19" s="23"/>
    </row>
    <row r="20" spans="1:18" ht="45.75" thickBot="1">
      <c r="A20" s="96"/>
      <c r="B20" s="24" t="s">
        <v>12</v>
      </c>
      <c r="C20" s="43">
        <v>0</v>
      </c>
      <c r="D20" s="43">
        <v>0</v>
      </c>
      <c r="E20" s="43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47">
        <v>0</v>
      </c>
      <c r="L20" s="47">
        <v>0</v>
      </c>
      <c r="M20" s="47">
        <v>0</v>
      </c>
      <c r="N20" s="44">
        <v>0</v>
      </c>
      <c r="O20" s="23"/>
      <c r="P20" s="23"/>
      <c r="Q20" s="23"/>
      <c r="R20" s="23"/>
    </row>
    <row r="21" spans="1:18" ht="45.75" thickBot="1">
      <c r="A21" s="96"/>
      <c r="B21" s="24" t="s">
        <v>13</v>
      </c>
      <c r="C21" s="43">
        <v>0</v>
      </c>
      <c r="D21" s="43">
        <v>0</v>
      </c>
      <c r="E21" s="43">
        <v>0</v>
      </c>
      <c r="F21" s="44">
        <v>0</v>
      </c>
      <c r="G21" s="47">
        <v>0</v>
      </c>
      <c r="H21" s="47">
        <v>0</v>
      </c>
      <c r="I21" s="47">
        <v>0</v>
      </c>
      <c r="J21" s="44">
        <v>0</v>
      </c>
      <c r="K21" s="47">
        <v>0</v>
      </c>
      <c r="L21" s="47">
        <v>0</v>
      </c>
      <c r="M21" s="47">
        <v>0</v>
      </c>
      <c r="N21" s="44">
        <v>0</v>
      </c>
      <c r="O21" s="23"/>
      <c r="P21" s="23"/>
      <c r="Q21" s="23"/>
      <c r="R21" s="23"/>
    </row>
    <row r="22" spans="1:18" ht="30.75" thickBot="1">
      <c r="A22" s="97"/>
      <c r="B22" s="24" t="s">
        <v>14</v>
      </c>
      <c r="C22" s="43">
        <v>0</v>
      </c>
      <c r="D22" s="43">
        <v>0</v>
      </c>
      <c r="E22" s="43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47">
        <v>0</v>
      </c>
      <c r="L22" s="47">
        <v>0</v>
      </c>
      <c r="M22" s="47">
        <v>0</v>
      </c>
      <c r="N22" s="44">
        <v>0</v>
      </c>
      <c r="O22" s="23"/>
      <c r="P22" s="23"/>
      <c r="Q22" s="23"/>
      <c r="R22" s="23"/>
    </row>
    <row r="23" spans="1:18" ht="15.75" thickBot="1">
      <c r="A23" s="102" t="s">
        <v>97</v>
      </c>
      <c r="B23" s="22" t="s">
        <v>10</v>
      </c>
      <c r="C23" s="45">
        <v>100</v>
      </c>
      <c r="D23" s="43">
        <v>0</v>
      </c>
      <c r="E23" s="43">
        <v>0</v>
      </c>
      <c r="F23" s="44">
        <v>0</v>
      </c>
      <c r="G23" s="47">
        <v>100</v>
      </c>
      <c r="H23" s="47">
        <v>30</v>
      </c>
      <c r="I23" s="47">
        <v>30</v>
      </c>
      <c r="J23" s="44">
        <f t="shared" si="1"/>
        <v>0.3</v>
      </c>
      <c r="K23" s="47">
        <v>100</v>
      </c>
      <c r="L23" s="47">
        <v>30</v>
      </c>
      <c r="M23" s="47">
        <v>30</v>
      </c>
      <c r="N23" s="44">
        <f>M23/K23</f>
        <v>0.3</v>
      </c>
      <c r="O23" s="23"/>
      <c r="P23" s="23"/>
      <c r="Q23" s="23"/>
      <c r="R23" s="23"/>
    </row>
    <row r="24" spans="1:18" ht="15.75" customHeight="1" thickBot="1">
      <c r="A24" s="96"/>
      <c r="B24" s="25" t="s">
        <v>11</v>
      </c>
      <c r="C24" s="46">
        <v>100</v>
      </c>
      <c r="D24" s="43">
        <v>0</v>
      </c>
      <c r="E24" s="43">
        <v>0</v>
      </c>
      <c r="F24" s="44">
        <f t="shared" si="0"/>
        <v>0</v>
      </c>
      <c r="G24" s="47">
        <v>100</v>
      </c>
      <c r="H24" s="47">
        <v>30</v>
      </c>
      <c r="I24" s="47">
        <v>30</v>
      </c>
      <c r="J24" s="44">
        <f t="shared" si="1"/>
        <v>0.3</v>
      </c>
      <c r="K24" s="47">
        <v>100</v>
      </c>
      <c r="L24" s="47">
        <v>30</v>
      </c>
      <c r="M24" s="47">
        <v>30</v>
      </c>
      <c r="N24" s="44">
        <f t="shared" ref="N24" si="4">M24/K24</f>
        <v>0.3</v>
      </c>
      <c r="O24" s="23"/>
      <c r="P24" s="23"/>
      <c r="Q24" s="23"/>
      <c r="R24" s="23"/>
    </row>
    <row r="25" spans="1:18" ht="45.75" thickBot="1">
      <c r="A25" s="96"/>
      <c r="B25" s="24" t="s">
        <v>12</v>
      </c>
      <c r="C25" s="43">
        <v>0</v>
      </c>
      <c r="D25" s="43">
        <v>0</v>
      </c>
      <c r="E25" s="43">
        <v>0</v>
      </c>
      <c r="F25" s="44">
        <v>0</v>
      </c>
      <c r="G25" s="47">
        <v>0</v>
      </c>
      <c r="H25" s="47">
        <v>0</v>
      </c>
      <c r="I25" s="47">
        <v>0</v>
      </c>
      <c r="J25" s="44">
        <v>0</v>
      </c>
      <c r="K25" s="47">
        <v>0</v>
      </c>
      <c r="L25" s="47">
        <v>0</v>
      </c>
      <c r="M25" s="47">
        <v>0</v>
      </c>
      <c r="N25" s="44">
        <v>0</v>
      </c>
      <c r="O25" s="23"/>
      <c r="P25" s="23"/>
      <c r="Q25" s="23"/>
      <c r="R25" s="23"/>
    </row>
    <row r="26" spans="1:18" ht="45.75" thickBot="1">
      <c r="A26" s="96"/>
      <c r="B26" s="24" t="s">
        <v>13</v>
      </c>
      <c r="C26" s="43">
        <v>0</v>
      </c>
      <c r="D26" s="43">
        <v>0</v>
      </c>
      <c r="E26" s="43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47">
        <v>0</v>
      </c>
      <c r="L26" s="47">
        <v>0</v>
      </c>
      <c r="M26" s="47">
        <v>0</v>
      </c>
      <c r="N26" s="44">
        <v>0</v>
      </c>
      <c r="O26" s="23"/>
      <c r="P26" s="23"/>
      <c r="Q26" s="23"/>
      <c r="R26" s="23"/>
    </row>
    <row r="27" spans="1:18" ht="30.75" thickBot="1">
      <c r="A27" s="97"/>
      <c r="B27" s="24" t="s">
        <v>14</v>
      </c>
      <c r="C27" s="43">
        <v>0</v>
      </c>
      <c r="D27" s="43">
        <v>0</v>
      </c>
      <c r="E27" s="43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47">
        <v>0</v>
      </c>
      <c r="L27" s="47">
        <v>0</v>
      </c>
      <c r="M27" s="47">
        <v>0</v>
      </c>
      <c r="N27" s="44">
        <v>0</v>
      </c>
      <c r="O27" s="23"/>
      <c r="P27" s="23"/>
      <c r="Q27" s="23"/>
      <c r="R27" s="23"/>
    </row>
    <row r="28" spans="1:18" ht="15.75" thickBot="1">
      <c r="A28" s="102" t="s">
        <v>15</v>
      </c>
      <c r="B28" s="22" t="s">
        <v>10</v>
      </c>
      <c r="C28" s="55">
        <f>C13+C18+C23</f>
        <v>8574.2999999999993</v>
      </c>
      <c r="D28" s="55">
        <f t="shared" ref="D28:E28" si="5">D13+D18+D23</f>
        <v>1852.17</v>
      </c>
      <c r="E28" s="55">
        <f t="shared" si="5"/>
        <v>1852.17</v>
      </c>
      <c r="F28" s="56">
        <f t="shared" si="0"/>
        <v>0.21601413526468635</v>
      </c>
      <c r="G28" s="57">
        <f>G13+G18+G23</f>
        <v>8585.7099999999991</v>
      </c>
      <c r="H28" s="57">
        <f t="shared" ref="H28:I28" si="6">H13+H18+H23</f>
        <v>5122.76</v>
      </c>
      <c r="I28" s="57">
        <f t="shared" si="6"/>
        <v>5122.76</v>
      </c>
      <c r="J28" s="56">
        <f t="shared" si="1"/>
        <v>0.59666119633670378</v>
      </c>
      <c r="K28" s="57">
        <f>K13+K18+K23</f>
        <v>11123.71</v>
      </c>
      <c r="L28" s="57">
        <f t="shared" ref="L28:M28" si="7">L13+L18+L23</f>
        <v>7286.34</v>
      </c>
      <c r="M28" s="57">
        <f t="shared" si="7"/>
        <v>7286.34</v>
      </c>
      <c r="N28" s="56">
        <f>M28/K28</f>
        <v>0.65502786390511802</v>
      </c>
      <c r="O28" s="58"/>
      <c r="P28" s="58"/>
      <c r="Q28" s="58"/>
      <c r="R28" s="58"/>
    </row>
    <row r="29" spans="1:18" ht="45.75" thickBot="1">
      <c r="A29" s="96"/>
      <c r="B29" s="24" t="s">
        <v>36</v>
      </c>
      <c r="C29" s="43">
        <f t="shared" ref="C29:C32" si="8">C14+C19+C24</f>
        <v>8574.2999999999993</v>
      </c>
      <c r="D29" s="43">
        <f t="shared" ref="D29:E32" si="9">D14+D19+D24</f>
        <v>1852.17</v>
      </c>
      <c r="E29" s="43">
        <f t="shared" si="9"/>
        <v>1852.17</v>
      </c>
      <c r="F29" s="44">
        <f t="shared" si="0"/>
        <v>0.21601413526468635</v>
      </c>
      <c r="G29" s="47">
        <f t="shared" ref="G29:I32" si="10">G14+G19+G24</f>
        <v>8585.7099999999991</v>
      </c>
      <c r="H29" s="47">
        <f t="shared" si="10"/>
        <v>5122.76</v>
      </c>
      <c r="I29" s="47">
        <f t="shared" si="10"/>
        <v>5122.76</v>
      </c>
      <c r="J29" s="44">
        <f t="shared" si="1"/>
        <v>0.59666119633670378</v>
      </c>
      <c r="K29" s="57">
        <f t="shared" ref="K29:M32" si="11">K14+K19+K24</f>
        <v>11123.71</v>
      </c>
      <c r="L29" s="57">
        <f t="shared" si="11"/>
        <v>7286.34</v>
      </c>
      <c r="M29" s="57">
        <f t="shared" si="11"/>
        <v>7286.34</v>
      </c>
      <c r="N29" s="56">
        <f t="shared" ref="N29" si="12">M29/K29</f>
        <v>0.65502786390511802</v>
      </c>
      <c r="O29" s="23"/>
      <c r="P29" s="23"/>
      <c r="Q29" s="23"/>
      <c r="R29" s="23"/>
    </row>
    <row r="30" spans="1:18" ht="15.75" customHeight="1" thickBot="1">
      <c r="A30" s="96"/>
      <c r="B30" s="24" t="s">
        <v>12</v>
      </c>
      <c r="C30" s="43">
        <f t="shared" si="8"/>
        <v>0</v>
      </c>
      <c r="D30" s="43">
        <f t="shared" si="9"/>
        <v>0</v>
      </c>
      <c r="E30" s="43">
        <f t="shared" si="9"/>
        <v>0</v>
      </c>
      <c r="F30" s="44">
        <v>0</v>
      </c>
      <c r="G30" s="47">
        <f t="shared" si="10"/>
        <v>0</v>
      </c>
      <c r="H30" s="47">
        <v>0</v>
      </c>
      <c r="I30" s="47">
        <v>0</v>
      </c>
      <c r="J30" s="44">
        <v>0</v>
      </c>
      <c r="K30" s="57">
        <f t="shared" si="11"/>
        <v>0</v>
      </c>
      <c r="L30" s="57">
        <f t="shared" si="11"/>
        <v>0</v>
      </c>
      <c r="M30" s="57">
        <f t="shared" si="11"/>
        <v>0</v>
      </c>
      <c r="N30" s="56">
        <v>0</v>
      </c>
      <c r="O30" s="23"/>
      <c r="P30" s="23"/>
      <c r="Q30" s="23"/>
      <c r="R30" s="23"/>
    </row>
    <row r="31" spans="1:18" ht="45.75" thickBot="1">
      <c r="A31" s="96"/>
      <c r="B31" s="24" t="s">
        <v>13</v>
      </c>
      <c r="C31" s="43">
        <f t="shared" si="8"/>
        <v>0</v>
      </c>
      <c r="D31" s="43">
        <f t="shared" si="9"/>
        <v>0</v>
      </c>
      <c r="E31" s="43">
        <f t="shared" si="9"/>
        <v>0</v>
      </c>
      <c r="F31" s="44">
        <v>0</v>
      </c>
      <c r="G31" s="47">
        <f t="shared" si="10"/>
        <v>0</v>
      </c>
      <c r="H31" s="47">
        <v>0</v>
      </c>
      <c r="I31" s="47">
        <v>0</v>
      </c>
      <c r="J31" s="44">
        <v>0</v>
      </c>
      <c r="K31" s="57">
        <f t="shared" si="11"/>
        <v>0</v>
      </c>
      <c r="L31" s="57">
        <f t="shared" si="11"/>
        <v>0</v>
      </c>
      <c r="M31" s="57">
        <f t="shared" si="11"/>
        <v>0</v>
      </c>
      <c r="N31" s="56">
        <v>0</v>
      </c>
      <c r="O31" s="23"/>
      <c r="P31" s="23"/>
      <c r="Q31" s="23"/>
      <c r="R31" s="23"/>
    </row>
    <row r="32" spans="1:18" ht="30.75" thickBot="1">
      <c r="A32" s="97"/>
      <c r="B32" s="24" t="s">
        <v>14</v>
      </c>
      <c r="C32" s="43">
        <f t="shared" si="8"/>
        <v>0</v>
      </c>
      <c r="D32" s="43">
        <f t="shared" si="9"/>
        <v>0</v>
      </c>
      <c r="E32" s="43">
        <f t="shared" si="9"/>
        <v>0</v>
      </c>
      <c r="F32" s="44">
        <v>0</v>
      </c>
      <c r="G32" s="47">
        <f t="shared" si="10"/>
        <v>0</v>
      </c>
      <c r="H32" s="47">
        <v>0</v>
      </c>
      <c r="I32" s="47">
        <v>0</v>
      </c>
      <c r="J32" s="44">
        <v>0</v>
      </c>
      <c r="K32" s="57">
        <f t="shared" si="11"/>
        <v>0</v>
      </c>
      <c r="L32" s="57">
        <f t="shared" si="11"/>
        <v>0</v>
      </c>
      <c r="M32" s="57">
        <f t="shared" si="11"/>
        <v>0</v>
      </c>
      <c r="N32" s="56">
        <v>0</v>
      </c>
      <c r="O32" s="23"/>
      <c r="P32" s="23"/>
      <c r="Q32" s="23"/>
      <c r="R32" s="23"/>
    </row>
    <row r="34" spans="1:2">
      <c r="A34" s="26" t="s">
        <v>92</v>
      </c>
      <c r="B34" s="27" t="s">
        <v>93</v>
      </c>
    </row>
    <row r="36" spans="1:2" ht="15.75" customHeight="1"/>
  </sheetData>
  <mergeCells count="24">
    <mergeCell ref="A23:A27"/>
    <mergeCell ref="A28:A32"/>
    <mergeCell ref="J9:J10"/>
    <mergeCell ref="P9:P10"/>
    <mergeCell ref="A18:A22"/>
    <mergeCell ref="L9:L10"/>
    <mergeCell ref="M9:M10"/>
    <mergeCell ref="N9:N10"/>
    <mergeCell ref="Q9:Q10"/>
    <mergeCell ref="R9:R10"/>
    <mergeCell ref="A12:R12"/>
    <mergeCell ref="A5:R5"/>
    <mergeCell ref="A13:A17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56"/>
  <sheetViews>
    <sheetView tabSelected="1" workbookViewId="0">
      <selection activeCell="C69" sqref="C69"/>
    </sheetView>
  </sheetViews>
  <sheetFormatPr defaultRowHeight="15"/>
  <cols>
    <col min="1" max="1" width="19.85546875" customWidth="1"/>
    <col min="2" max="2" width="24" customWidth="1"/>
    <col min="3" max="3" width="11.42578125" customWidth="1"/>
    <col min="4" max="4" width="14.5703125" customWidth="1"/>
    <col min="5" max="5" width="11.140625" customWidth="1"/>
    <col min="6" max="6" width="10.28515625" customWidth="1"/>
    <col min="7" max="7" width="10.42578125" customWidth="1"/>
    <col min="8" max="8" width="11.42578125" customWidth="1"/>
    <col min="9" max="9" width="11" customWidth="1"/>
    <col min="10" max="14" width="11.140625" customWidth="1"/>
  </cols>
  <sheetData>
    <row r="3" spans="1:18">
      <c r="I3" s="18" t="s">
        <v>111</v>
      </c>
    </row>
    <row r="5" spans="1:18" ht="47.25" customHeight="1">
      <c r="A5" s="94" t="s">
        <v>66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7" spans="1:18" ht="15.75" thickBot="1"/>
    <row r="8" spans="1:18" ht="16.5" thickBot="1">
      <c r="A8" s="89" t="s">
        <v>1</v>
      </c>
      <c r="B8" s="89" t="s">
        <v>2</v>
      </c>
      <c r="C8" s="99" t="s">
        <v>95</v>
      </c>
      <c r="D8" s="100"/>
      <c r="E8" s="100"/>
      <c r="F8" s="101"/>
      <c r="G8" s="99" t="s">
        <v>125</v>
      </c>
      <c r="H8" s="100"/>
      <c r="I8" s="100"/>
      <c r="J8" s="101"/>
      <c r="K8" s="99" t="s">
        <v>133</v>
      </c>
      <c r="L8" s="100"/>
      <c r="M8" s="100"/>
      <c r="N8" s="101"/>
      <c r="O8" s="99" t="s">
        <v>3</v>
      </c>
      <c r="P8" s="100"/>
      <c r="Q8" s="100"/>
      <c r="R8" s="101"/>
    </row>
    <row r="9" spans="1:18" ht="16.5" customHeight="1">
      <c r="A9" s="98"/>
      <c r="B9" s="98"/>
      <c r="C9" s="19" t="s">
        <v>4</v>
      </c>
      <c r="D9" s="89" t="s">
        <v>5</v>
      </c>
      <c r="E9" s="89" t="s">
        <v>6</v>
      </c>
      <c r="F9" s="89" t="s">
        <v>7</v>
      </c>
      <c r="G9" s="19" t="s">
        <v>4</v>
      </c>
      <c r="H9" s="89" t="s">
        <v>5</v>
      </c>
      <c r="I9" s="89" t="s">
        <v>6</v>
      </c>
      <c r="J9" s="89" t="s">
        <v>7</v>
      </c>
      <c r="K9" s="19" t="s">
        <v>4</v>
      </c>
      <c r="L9" s="89" t="s">
        <v>5</v>
      </c>
      <c r="M9" s="89" t="s">
        <v>6</v>
      </c>
      <c r="N9" s="89" t="s">
        <v>7</v>
      </c>
      <c r="O9" s="19" t="s">
        <v>4</v>
      </c>
      <c r="P9" s="89" t="s">
        <v>5</v>
      </c>
      <c r="Q9" s="89" t="s">
        <v>6</v>
      </c>
      <c r="R9" s="89" t="s">
        <v>8</v>
      </c>
    </row>
    <row r="10" spans="1:18" ht="63.75" customHeight="1" thickBot="1">
      <c r="A10" s="90"/>
      <c r="B10" s="90"/>
      <c r="C10" s="20" t="s">
        <v>102</v>
      </c>
      <c r="D10" s="90"/>
      <c r="E10" s="90"/>
      <c r="F10" s="90"/>
      <c r="G10" s="20" t="s">
        <v>102</v>
      </c>
      <c r="H10" s="90"/>
      <c r="I10" s="90"/>
      <c r="J10" s="90"/>
      <c r="K10" s="20" t="s">
        <v>102</v>
      </c>
      <c r="L10" s="90"/>
      <c r="M10" s="90"/>
      <c r="N10" s="90"/>
      <c r="O10" s="20" t="s">
        <v>9</v>
      </c>
      <c r="P10" s="90"/>
      <c r="Q10" s="90"/>
      <c r="R10" s="90"/>
    </row>
    <row r="11" spans="1:18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</row>
    <row r="12" spans="1:18" ht="16.5" thickBot="1">
      <c r="A12" s="91" t="s">
        <v>80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customHeight="1" thickBot="1">
      <c r="A13" s="95" t="s">
        <v>126</v>
      </c>
      <c r="B13" s="22" t="s">
        <v>10</v>
      </c>
      <c r="C13" s="47">
        <v>0</v>
      </c>
      <c r="D13" s="47">
        <v>0</v>
      </c>
      <c r="E13" s="47">
        <v>0</v>
      </c>
      <c r="F13" s="44">
        <v>0</v>
      </c>
      <c r="G13" s="47">
        <v>3288.02</v>
      </c>
      <c r="H13" s="47">
        <v>1286.5</v>
      </c>
      <c r="I13" s="47">
        <v>1286.5</v>
      </c>
      <c r="J13" s="44">
        <f>I13/G13</f>
        <v>0.39126890955651122</v>
      </c>
      <c r="K13" s="74">
        <v>3286.5</v>
      </c>
      <c r="L13" s="74">
        <v>3286.5</v>
      </c>
      <c r="M13" s="74">
        <v>3286.5</v>
      </c>
      <c r="N13" s="44">
        <f>M13/K13</f>
        <v>1</v>
      </c>
      <c r="O13" s="23"/>
      <c r="P13" s="23"/>
      <c r="Q13" s="23"/>
      <c r="R13" s="23"/>
    </row>
    <row r="14" spans="1:18" ht="45.75" thickBot="1">
      <c r="A14" s="96"/>
      <c r="B14" s="24" t="s">
        <v>36</v>
      </c>
      <c r="C14" s="47">
        <v>0</v>
      </c>
      <c r="D14" s="47">
        <v>0</v>
      </c>
      <c r="E14" s="47">
        <v>0</v>
      </c>
      <c r="F14" s="44">
        <v>0</v>
      </c>
      <c r="G14" s="47">
        <v>3288.02</v>
      </c>
      <c r="H14" s="47">
        <v>1286.5</v>
      </c>
      <c r="I14" s="47">
        <v>1286.5</v>
      </c>
      <c r="J14" s="44">
        <f t="shared" ref="J14:J31" si="0">I14/G14</f>
        <v>0.39126890955651122</v>
      </c>
      <c r="K14" s="74">
        <v>3286.5</v>
      </c>
      <c r="L14" s="74">
        <v>3286.5</v>
      </c>
      <c r="M14" s="74">
        <v>3286.5</v>
      </c>
      <c r="N14" s="44">
        <f t="shared" ref="N14" si="1">M14/K14</f>
        <v>1</v>
      </c>
      <c r="O14" s="23"/>
      <c r="P14" s="23"/>
      <c r="Q14" s="23"/>
      <c r="R14" s="23"/>
    </row>
    <row r="15" spans="1:18" ht="30.75" thickBot="1">
      <c r="A15" s="96"/>
      <c r="B15" s="24" t="s">
        <v>12</v>
      </c>
      <c r="C15" s="47">
        <v>0</v>
      </c>
      <c r="D15" s="47">
        <v>0</v>
      </c>
      <c r="E15" s="47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74">
        <v>0</v>
      </c>
      <c r="L15" s="74">
        <v>0</v>
      </c>
      <c r="M15" s="74">
        <v>0</v>
      </c>
      <c r="N15" s="44">
        <v>0</v>
      </c>
      <c r="O15" s="23"/>
      <c r="P15" s="23"/>
      <c r="Q15" s="23"/>
      <c r="R15" s="23"/>
    </row>
    <row r="16" spans="1:18" ht="30.75" thickBot="1">
      <c r="A16" s="96"/>
      <c r="B16" s="24" t="s">
        <v>13</v>
      </c>
      <c r="C16" s="47">
        <v>0</v>
      </c>
      <c r="D16" s="47">
        <v>0</v>
      </c>
      <c r="E16" s="47">
        <v>0</v>
      </c>
      <c r="F16" s="44"/>
      <c r="G16" s="47">
        <v>0</v>
      </c>
      <c r="H16" s="47">
        <v>0</v>
      </c>
      <c r="I16" s="47">
        <v>0</v>
      </c>
      <c r="J16" s="44">
        <v>0</v>
      </c>
      <c r="K16" s="74">
        <v>0</v>
      </c>
      <c r="L16" s="74">
        <v>0</v>
      </c>
      <c r="M16" s="74">
        <v>0</v>
      </c>
      <c r="N16" s="44">
        <v>0</v>
      </c>
      <c r="O16" s="23"/>
      <c r="P16" s="23"/>
      <c r="Q16" s="23"/>
      <c r="R16" s="23"/>
    </row>
    <row r="17" spans="1:18" ht="30.75" thickBot="1">
      <c r="A17" s="97"/>
      <c r="B17" s="24" t="s">
        <v>14</v>
      </c>
      <c r="C17" s="47">
        <v>0</v>
      </c>
      <c r="D17" s="47">
        <v>0</v>
      </c>
      <c r="E17" s="47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74">
        <v>0</v>
      </c>
      <c r="L17" s="74">
        <v>0</v>
      </c>
      <c r="M17" s="74">
        <v>0</v>
      </c>
      <c r="N17" s="44">
        <v>0</v>
      </c>
      <c r="O17" s="23"/>
      <c r="P17" s="23"/>
      <c r="Q17" s="23"/>
      <c r="R17" s="23"/>
    </row>
    <row r="18" spans="1:18" ht="15.75" customHeight="1" thickBot="1">
      <c r="A18" s="95" t="s">
        <v>127</v>
      </c>
      <c r="B18" s="22" t="s">
        <v>10</v>
      </c>
      <c r="C18" s="47">
        <v>0</v>
      </c>
      <c r="D18" s="47">
        <v>0</v>
      </c>
      <c r="E18" s="47">
        <v>0</v>
      </c>
      <c r="F18" s="44">
        <v>0</v>
      </c>
      <c r="G18" s="47">
        <v>10000</v>
      </c>
      <c r="H18" s="47">
        <v>10000</v>
      </c>
      <c r="I18" s="47">
        <v>10000</v>
      </c>
      <c r="J18" s="44">
        <f t="shared" si="0"/>
        <v>1</v>
      </c>
      <c r="K18" s="47">
        <v>10000</v>
      </c>
      <c r="L18" s="47">
        <v>10000</v>
      </c>
      <c r="M18" s="47">
        <v>10000</v>
      </c>
      <c r="N18" s="44">
        <f t="shared" ref="N18" si="2">M18/K18</f>
        <v>1</v>
      </c>
      <c r="O18" s="23"/>
      <c r="P18" s="23"/>
      <c r="Q18" s="23"/>
      <c r="R18" s="23"/>
    </row>
    <row r="19" spans="1:18" ht="45.75" thickBot="1">
      <c r="A19" s="96"/>
      <c r="B19" s="24" t="s">
        <v>36</v>
      </c>
      <c r="C19" s="47">
        <v>0</v>
      </c>
      <c r="D19" s="47">
        <v>0</v>
      </c>
      <c r="E19" s="47">
        <v>0</v>
      </c>
      <c r="F19" s="44">
        <v>0</v>
      </c>
      <c r="G19" s="47">
        <v>0</v>
      </c>
      <c r="H19" s="47">
        <v>0</v>
      </c>
      <c r="I19" s="47">
        <v>0</v>
      </c>
      <c r="J19" s="44">
        <v>0</v>
      </c>
      <c r="K19" s="47">
        <v>0</v>
      </c>
      <c r="L19" s="47">
        <v>0</v>
      </c>
      <c r="M19" s="47">
        <v>0</v>
      </c>
      <c r="N19" s="44">
        <v>0</v>
      </c>
      <c r="O19" s="23"/>
      <c r="P19" s="23"/>
      <c r="Q19" s="23"/>
      <c r="R19" s="23"/>
    </row>
    <row r="20" spans="1:18" ht="30.75" thickBot="1">
      <c r="A20" s="96"/>
      <c r="B20" s="24" t="s">
        <v>12</v>
      </c>
      <c r="C20" s="47">
        <v>0</v>
      </c>
      <c r="D20" s="47">
        <v>0</v>
      </c>
      <c r="E20" s="47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47">
        <v>0</v>
      </c>
      <c r="L20" s="47">
        <v>0</v>
      </c>
      <c r="M20" s="47">
        <v>0</v>
      </c>
      <c r="N20" s="44">
        <v>0</v>
      </c>
      <c r="O20" s="23"/>
      <c r="P20" s="23"/>
      <c r="Q20" s="23"/>
      <c r="R20" s="23"/>
    </row>
    <row r="21" spans="1:18" ht="30.75" thickBot="1">
      <c r="A21" s="96"/>
      <c r="B21" s="24" t="s">
        <v>13</v>
      </c>
      <c r="C21" s="47">
        <v>0</v>
      </c>
      <c r="D21" s="47">
        <v>0</v>
      </c>
      <c r="E21" s="47">
        <v>0</v>
      </c>
      <c r="F21" s="44">
        <v>0</v>
      </c>
      <c r="G21" s="47">
        <v>10000</v>
      </c>
      <c r="H21" s="47">
        <v>10000</v>
      </c>
      <c r="I21" s="47">
        <v>10000</v>
      </c>
      <c r="J21" s="44">
        <f t="shared" si="0"/>
        <v>1</v>
      </c>
      <c r="K21" s="47">
        <v>10000</v>
      </c>
      <c r="L21" s="47">
        <v>10000</v>
      </c>
      <c r="M21" s="47">
        <v>10000</v>
      </c>
      <c r="N21" s="44">
        <f t="shared" ref="N21" si="3">M21/K21</f>
        <v>1</v>
      </c>
      <c r="O21" s="23"/>
      <c r="P21" s="23"/>
      <c r="Q21" s="23"/>
      <c r="R21" s="23"/>
    </row>
    <row r="22" spans="1:18" ht="30.75" thickBot="1">
      <c r="A22" s="97"/>
      <c r="B22" s="24" t="s">
        <v>14</v>
      </c>
      <c r="C22" s="47">
        <v>0</v>
      </c>
      <c r="D22" s="47">
        <v>0</v>
      </c>
      <c r="E22" s="47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47">
        <v>0</v>
      </c>
      <c r="L22" s="47">
        <v>0</v>
      </c>
      <c r="M22" s="47">
        <v>0</v>
      </c>
      <c r="N22" s="44">
        <v>0</v>
      </c>
      <c r="O22" s="23"/>
      <c r="P22" s="23"/>
      <c r="Q22" s="23"/>
      <c r="R22" s="23"/>
    </row>
    <row r="23" spans="1:18" ht="15.75" customHeight="1" thickBot="1">
      <c r="A23" s="95" t="s">
        <v>81</v>
      </c>
      <c r="B23" s="22" t="s">
        <v>10</v>
      </c>
      <c r="C23" s="47">
        <v>100</v>
      </c>
      <c r="D23" s="47">
        <v>0</v>
      </c>
      <c r="E23" s="47">
        <v>0</v>
      </c>
      <c r="F23" s="44">
        <f>E23/C23</f>
        <v>0</v>
      </c>
      <c r="G23" s="47">
        <v>300</v>
      </c>
      <c r="H23" s="47">
        <v>269.60000000000002</v>
      </c>
      <c r="I23" s="47">
        <v>269.60000000000002</v>
      </c>
      <c r="J23" s="44">
        <f t="shared" si="0"/>
        <v>0.89866666666666672</v>
      </c>
      <c r="K23" s="47">
        <v>300</v>
      </c>
      <c r="L23" s="47">
        <v>269.60000000000002</v>
      </c>
      <c r="M23" s="47">
        <v>269.60000000000002</v>
      </c>
      <c r="N23" s="44">
        <f t="shared" ref="N23:N24" si="4">M23/K23</f>
        <v>0.89866666666666672</v>
      </c>
      <c r="O23" s="23"/>
      <c r="P23" s="23"/>
      <c r="Q23" s="23"/>
      <c r="R23" s="23"/>
    </row>
    <row r="24" spans="1:18" ht="45.75" thickBot="1">
      <c r="A24" s="96"/>
      <c r="B24" s="24" t="s">
        <v>36</v>
      </c>
      <c r="C24" s="47">
        <v>100</v>
      </c>
      <c r="D24" s="47">
        <v>0</v>
      </c>
      <c r="E24" s="47">
        <v>0</v>
      </c>
      <c r="F24" s="44">
        <f t="shared" ref="F24:F31" si="5">E24/C24</f>
        <v>0</v>
      </c>
      <c r="G24" s="47">
        <v>300</v>
      </c>
      <c r="H24" s="47">
        <v>269.60000000000002</v>
      </c>
      <c r="I24" s="47">
        <v>269.60000000000002</v>
      </c>
      <c r="J24" s="44">
        <f t="shared" si="0"/>
        <v>0.89866666666666672</v>
      </c>
      <c r="K24" s="47">
        <v>300</v>
      </c>
      <c r="L24" s="47">
        <v>269.60000000000002</v>
      </c>
      <c r="M24" s="47">
        <v>269.60000000000002</v>
      </c>
      <c r="N24" s="44">
        <f t="shared" si="4"/>
        <v>0.89866666666666672</v>
      </c>
      <c r="O24" s="23"/>
      <c r="P24" s="23"/>
      <c r="Q24" s="23"/>
      <c r="R24" s="23"/>
    </row>
    <row r="25" spans="1:18" ht="30.75" thickBot="1">
      <c r="A25" s="96"/>
      <c r="B25" s="24" t="s">
        <v>12</v>
      </c>
      <c r="C25" s="47">
        <v>0</v>
      </c>
      <c r="D25" s="47">
        <v>0</v>
      </c>
      <c r="E25" s="47">
        <v>0</v>
      </c>
      <c r="F25" s="44">
        <v>0</v>
      </c>
      <c r="G25" s="47">
        <v>0</v>
      </c>
      <c r="H25" s="47">
        <v>0</v>
      </c>
      <c r="I25" s="47">
        <v>0</v>
      </c>
      <c r="J25" s="44">
        <v>0</v>
      </c>
      <c r="K25" s="47">
        <v>0</v>
      </c>
      <c r="L25" s="47">
        <v>0</v>
      </c>
      <c r="M25" s="47">
        <v>0</v>
      </c>
      <c r="N25" s="44">
        <v>0</v>
      </c>
      <c r="O25" s="23"/>
      <c r="P25" s="23"/>
      <c r="Q25" s="23"/>
      <c r="R25" s="23"/>
    </row>
    <row r="26" spans="1:18" ht="30.75" thickBot="1">
      <c r="A26" s="96"/>
      <c r="B26" s="24" t="s">
        <v>13</v>
      </c>
      <c r="C26" s="47">
        <v>0</v>
      </c>
      <c r="D26" s="47">
        <v>0</v>
      </c>
      <c r="E26" s="47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47">
        <v>0</v>
      </c>
      <c r="L26" s="47">
        <v>0</v>
      </c>
      <c r="M26" s="47">
        <v>0</v>
      </c>
      <c r="N26" s="44">
        <v>0</v>
      </c>
      <c r="O26" s="23"/>
      <c r="P26" s="23"/>
      <c r="Q26" s="23"/>
      <c r="R26" s="23"/>
    </row>
    <row r="27" spans="1:18" ht="30.75" thickBot="1">
      <c r="A27" s="97"/>
      <c r="B27" s="24" t="s">
        <v>14</v>
      </c>
      <c r="C27" s="47">
        <v>0</v>
      </c>
      <c r="D27" s="47">
        <v>0</v>
      </c>
      <c r="E27" s="47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47">
        <v>0</v>
      </c>
      <c r="L27" s="47">
        <v>0</v>
      </c>
      <c r="M27" s="47">
        <v>0</v>
      </c>
      <c r="N27" s="44">
        <v>0</v>
      </c>
      <c r="O27" s="23"/>
      <c r="P27" s="23"/>
      <c r="Q27" s="23"/>
      <c r="R27" s="23"/>
    </row>
    <row r="28" spans="1:18" ht="15.75" customHeight="1" thickBot="1">
      <c r="A28" s="95" t="s">
        <v>82</v>
      </c>
      <c r="B28" s="22" t="s">
        <v>10</v>
      </c>
      <c r="C28" s="47">
        <f>C29+C30+C31+C32</f>
        <v>357.89</v>
      </c>
      <c r="D28" s="47">
        <v>0</v>
      </c>
      <c r="E28" s="47">
        <v>0</v>
      </c>
      <c r="F28" s="44">
        <f t="shared" si="5"/>
        <v>0</v>
      </c>
      <c r="G28" s="47">
        <f>G29+G31</f>
        <v>357.89499999999998</v>
      </c>
      <c r="H28" s="47">
        <v>200</v>
      </c>
      <c r="I28" s="47">
        <v>200</v>
      </c>
      <c r="J28" s="44">
        <f t="shared" si="0"/>
        <v>0.55882311851241284</v>
      </c>
      <c r="K28" s="74">
        <v>357.9</v>
      </c>
      <c r="L28" s="74">
        <v>357.9</v>
      </c>
      <c r="M28" s="74">
        <v>357.9</v>
      </c>
      <c r="N28" s="44">
        <f>M28/K28</f>
        <v>1</v>
      </c>
      <c r="O28" s="23"/>
      <c r="P28" s="23"/>
      <c r="Q28" s="23"/>
      <c r="R28" s="23"/>
    </row>
    <row r="29" spans="1:18" ht="45.75" thickBot="1">
      <c r="A29" s="96"/>
      <c r="B29" s="24" t="s">
        <v>36</v>
      </c>
      <c r="C29" s="47">
        <v>17.89</v>
      </c>
      <c r="D29" s="47">
        <v>0</v>
      </c>
      <c r="E29" s="47">
        <v>0</v>
      </c>
      <c r="F29" s="44">
        <f t="shared" si="5"/>
        <v>0</v>
      </c>
      <c r="G29" s="47">
        <v>17.895</v>
      </c>
      <c r="H29" s="47">
        <v>10</v>
      </c>
      <c r="I29" s="47">
        <v>10</v>
      </c>
      <c r="J29" s="44">
        <f t="shared" si="0"/>
        <v>0.55881531153953623</v>
      </c>
      <c r="K29" s="74">
        <v>17.899999999999999</v>
      </c>
      <c r="L29" s="74">
        <v>17.899999999999999</v>
      </c>
      <c r="M29" s="74">
        <v>17.899999999999999</v>
      </c>
      <c r="N29" s="44">
        <f t="shared" ref="N29:N31" si="6">M29/K29</f>
        <v>1</v>
      </c>
      <c r="O29" s="23"/>
      <c r="P29" s="23"/>
      <c r="Q29" s="23"/>
      <c r="R29" s="23"/>
    </row>
    <row r="30" spans="1:18" ht="30.75" thickBot="1">
      <c r="A30" s="96"/>
      <c r="B30" s="24" t="s">
        <v>12</v>
      </c>
      <c r="C30" s="47">
        <v>0</v>
      </c>
      <c r="D30" s="47">
        <v>0</v>
      </c>
      <c r="E30" s="47">
        <v>0</v>
      </c>
      <c r="F30" s="44">
        <v>0</v>
      </c>
      <c r="G30" s="47">
        <v>0</v>
      </c>
      <c r="H30" s="47">
        <v>0</v>
      </c>
      <c r="I30" s="47">
        <v>0</v>
      </c>
      <c r="J30" s="44">
        <v>0</v>
      </c>
      <c r="K30" s="74">
        <v>0</v>
      </c>
      <c r="L30" s="74">
        <v>0</v>
      </c>
      <c r="M30" s="74">
        <v>0</v>
      </c>
      <c r="N30" s="44">
        <v>0</v>
      </c>
      <c r="O30" s="23"/>
      <c r="P30" s="23"/>
      <c r="Q30" s="23"/>
      <c r="R30" s="23"/>
    </row>
    <row r="31" spans="1:18" ht="30.75" thickBot="1">
      <c r="A31" s="96"/>
      <c r="B31" s="24" t="s">
        <v>13</v>
      </c>
      <c r="C31" s="47">
        <v>340</v>
      </c>
      <c r="D31" s="47">
        <v>0</v>
      </c>
      <c r="E31" s="47">
        <v>0</v>
      </c>
      <c r="F31" s="44">
        <f t="shared" si="5"/>
        <v>0</v>
      </c>
      <c r="G31" s="47">
        <v>340</v>
      </c>
      <c r="H31" s="47">
        <v>190</v>
      </c>
      <c r="I31" s="47">
        <v>190</v>
      </c>
      <c r="J31" s="44">
        <f t="shared" si="0"/>
        <v>0.55882352941176472</v>
      </c>
      <c r="K31" s="74">
        <v>340</v>
      </c>
      <c r="L31" s="74">
        <v>340</v>
      </c>
      <c r="M31" s="74">
        <v>340</v>
      </c>
      <c r="N31" s="44">
        <f t="shared" si="6"/>
        <v>1</v>
      </c>
      <c r="O31" s="23"/>
      <c r="P31" s="23"/>
      <c r="Q31" s="23"/>
      <c r="R31" s="23"/>
    </row>
    <row r="32" spans="1:18" ht="30.75" thickBot="1">
      <c r="A32" s="97"/>
      <c r="B32" s="24" t="s">
        <v>14</v>
      </c>
      <c r="C32" s="47">
        <v>0</v>
      </c>
      <c r="D32" s="47">
        <v>0</v>
      </c>
      <c r="E32" s="47">
        <v>0</v>
      </c>
      <c r="F32" s="44">
        <v>0</v>
      </c>
      <c r="G32" s="47">
        <v>0</v>
      </c>
      <c r="H32" s="47">
        <v>0</v>
      </c>
      <c r="I32" s="47">
        <v>0</v>
      </c>
      <c r="J32" s="44">
        <v>0</v>
      </c>
      <c r="K32" s="74">
        <v>0</v>
      </c>
      <c r="L32" s="74">
        <v>0</v>
      </c>
      <c r="M32" s="74">
        <v>0</v>
      </c>
      <c r="N32" s="44">
        <v>0</v>
      </c>
      <c r="O32" s="23"/>
      <c r="P32" s="23"/>
      <c r="Q32" s="23"/>
      <c r="R32" s="23"/>
    </row>
    <row r="33" spans="1:18" ht="16.5" thickBot="1">
      <c r="A33" s="103" t="s">
        <v>76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 ht="15.75" customHeight="1" thickBot="1">
      <c r="A34" s="102" t="s">
        <v>83</v>
      </c>
      <c r="B34" s="22" t="s">
        <v>10</v>
      </c>
      <c r="C34" s="43">
        <v>8205.5</v>
      </c>
      <c r="D34" s="43">
        <v>1849.2</v>
      </c>
      <c r="E34" s="43">
        <v>1849.2</v>
      </c>
      <c r="F34" s="44">
        <f>E34/C34</f>
        <v>0.22536103832795076</v>
      </c>
      <c r="G34" s="47">
        <v>7879.7</v>
      </c>
      <c r="H34" s="47">
        <v>3725.49</v>
      </c>
      <c r="I34" s="47">
        <v>3725.49</v>
      </c>
      <c r="J34" s="44">
        <f>I34/G34</f>
        <v>0.47279591862634363</v>
      </c>
      <c r="K34" s="74">
        <v>7930.7</v>
      </c>
      <c r="L34" s="74">
        <v>5726.65</v>
      </c>
      <c r="M34" s="74">
        <v>5726.65</v>
      </c>
      <c r="N34" s="44">
        <f>M34/K34</f>
        <v>0.72208632277100382</v>
      </c>
      <c r="O34" s="23"/>
      <c r="P34" s="23"/>
      <c r="Q34" s="23"/>
      <c r="R34" s="23"/>
    </row>
    <row r="35" spans="1:18" ht="45.75" thickBot="1">
      <c r="A35" s="96"/>
      <c r="B35" s="24" t="s">
        <v>36</v>
      </c>
      <c r="C35" s="43">
        <v>8205.5</v>
      </c>
      <c r="D35" s="43">
        <v>1849.2</v>
      </c>
      <c r="E35" s="43">
        <v>1849.2</v>
      </c>
      <c r="F35" s="44">
        <f t="shared" ref="F35" si="7">E35/C35</f>
        <v>0.22536103832795076</v>
      </c>
      <c r="G35" s="47">
        <v>7879.7</v>
      </c>
      <c r="H35" s="47">
        <v>3725.49</v>
      </c>
      <c r="I35" s="47">
        <v>3725.49</v>
      </c>
      <c r="J35" s="44">
        <f t="shared" ref="J35:J52" si="8">I35/G35</f>
        <v>0.47279591862634363</v>
      </c>
      <c r="K35" s="74">
        <v>7930.7</v>
      </c>
      <c r="L35" s="74">
        <v>5726.65</v>
      </c>
      <c r="M35" s="74">
        <v>5726.65</v>
      </c>
      <c r="N35" s="44">
        <f t="shared" ref="N35" si="9">M35/K35</f>
        <v>0.72208632277100382</v>
      </c>
      <c r="O35" s="23"/>
      <c r="P35" s="23"/>
      <c r="Q35" s="23"/>
      <c r="R35" s="23"/>
    </row>
    <row r="36" spans="1:18" ht="30.75" thickBot="1">
      <c r="A36" s="96"/>
      <c r="B36" s="24" t="s">
        <v>12</v>
      </c>
      <c r="C36" s="43">
        <v>0</v>
      </c>
      <c r="D36" s="43">
        <v>0</v>
      </c>
      <c r="E36" s="43">
        <v>0</v>
      </c>
      <c r="F36" s="44">
        <v>0</v>
      </c>
      <c r="G36" s="47">
        <v>0</v>
      </c>
      <c r="H36" s="47">
        <v>0</v>
      </c>
      <c r="I36" s="47">
        <v>0</v>
      </c>
      <c r="J36" s="44">
        <v>0</v>
      </c>
      <c r="K36" s="74">
        <v>0</v>
      </c>
      <c r="L36" s="74">
        <v>0</v>
      </c>
      <c r="M36" s="74">
        <v>0</v>
      </c>
      <c r="N36" s="44">
        <v>0</v>
      </c>
      <c r="O36" s="23"/>
      <c r="P36" s="23"/>
      <c r="Q36" s="23"/>
      <c r="R36" s="23"/>
    </row>
    <row r="37" spans="1:18" ht="30.75" thickBot="1">
      <c r="A37" s="96"/>
      <c r="B37" s="24" t="s">
        <v>13</v>
      </c>
      <c r="C37" s="43">
        <v>0</v>
      </c>
      <c r="D37" s="43">
        <v>0</v>
      </c>
      <c r="E37" s="43">
        <v>0</v>
      </c>
      <c r="F37" s="44">
        <v>0</v>
      </c>
      <c r="G37" s="47">
        <v>0</v>
      </c>
      <c r="H37" s="47">
        <v>0</v>
      </c>
      <c r="I37" s="47">
        <v>0</v>
      </c>
      <c r="J37" s="44">
        <v>0</v>
      </c>
      <c r="K37" s="74">
        <v>0</v>
      </c>
      <c r="L37" s="74">
        <v>0</v>
      </c>
      <c r="M37" s="74">
        <v>0</v>
      </c>
      <c r="N37" s="44">
        <v>0</v>
      </c>
      <c r="O37" s="23"/>
      <c r="P37" s="23"/>
      <c r="Q37" s="23"/>
      <c r="R37" s="23"/>
    </row>
    <row r="38" spans="1:18" ht="30.75" thickBot="1">
      <c r="A38" s="97"/>
      <c r="B38" s="24" t="s">
        <v>14</v>
      </c>
      <c r="C38" s="43">
        <v>0</v>
      </c>
      <c r="D38" s="43">
        <v>0</v>
      </c>
      <c r="E38" s="43">
        <v>0</v>
      </c>
      <c r="F38" s="44">
        <v>0</v>
      </c>
      <c r="G38" s="47">
        <v>0</v>
      </c>
      <c r="H38" s="47">
        <v>0</v>
      </c>
      <c r="I38" s="47">
        <v>0</v>
      </c>
      <c r="J38" s="44">
        <v>0</v>
      </c>
      <c r="K38" s="74">
        <v>0</v>
      </c>
      <c r="L38" s="74">
        <v>0</v>
      </c>
      <c r="M38" s="74">
        <v>0</v>
      </c>
      <c r="N38" s="44">
        <v>0</v>
      </c>
      <c r="O38" s="23"/>
      <c r="P38" s="23"/>
      <c r="Q38" s="23"/>
      <c r="R38" s="23"/>
    </row>
    <row r="39" spans="1:18" ht="15.75" customHeight="1" thickBot="1">
      <c r="A39" s="102" t="s">
        <v>96</v>
      </c>
      <c r="B39" s="22" t="s">
        <v>10</v>
      </c>
      <c r="C39" s="43">
        <v>2000</v>
      </c>
      <c r="D39" s="43">
        <v>0</v>
      </c>
      <c r="E39" s="43">
        <v>0</v>
      </c>
      <c r="F39" s="44">
        <f>E39/C39</f>
        <v>0</v>
      </c>
      <c r="G39" s="47">
        <v>2000</v>
      </c>
      <c r="H39" s="47">
        <v>1186.6400000000001</v>
      </c>
      <c r="I39" s="47">
        <v>1186.6400000000001</v>
      </c>
      <c r="J39" s="44">
        <f t="shared" si="8"/>
        <v>0.59332000000000007</v>
      </c>
      <c r="K39" s="74">
        <v>3144.6</v>
      </c>
      <c r="L39" s="74">
        <v>1562.52</v>
      </c>
      <c r="M39" s="74">
        <v>1562.52</v>
      </c>
      <c r="N39" s="44">
        <f>M39/K39</f>
        <v>0.49688990650639192</v>
      </c>
      <c r="O39" s="23"/>
      <c r="P39" s="23"/>
      <c r="Q39" s="23"/>
      <c r="R39" s="23"/>
    </row>
    <row r="40" spans="1:18" ht="45.75" thickBot="1">
      <c r="A40" s="96"/>
      <c r="B40" s="24" t="s">
        <v>36</v>
      </c>
      <c r="C40" s="54">
        <v>2000</v>
      </c>
      <c r="D40" s="43">
        <v>0</v>
      </c>
      <c r="E40" s="43">
        <v>0</v>
      </c>
      <c r="F40" s="44">
        <f t="shared" ref="F40:F52" si="10">E40/C40</f>
        <v>0</v>
      </c>
      <c r="G40" s="47">
        <v>2000</v>
      </c>
      <c r="H40" s="47">
        <v>1186.6400000000001</v>
      </c>
      <c r="I40" s="47">
        <v>1186.6400000000001</v>
      </c>
      <c r="J40" s="44">
        <f t="shared" si="8"/>
        <v>0.59332000000000007</v>
      </c>
      <c r="K40" s="74">
        <v>3144.6</v>
      </c>
      <c r="L40" s="74">
        <v>1562.52</v>
      </c>
      <c r="M40" s="74">
        <v>1562.52</v>
      </c>
      <c r="N40" s="44">
        <f t="shared" ref="N40" si="11">M40/K40</f>
        <v>0.49688990650639192</v>
      </c>
      <c r="O40" s="23"/>
      <c r="P40" s="23"/>
      <c r="Q40" s="23"/>
      <c r="R40" s="23"/>
    </row>
    <row r="41" spans="1:18" ht="30.75" thickBot="1">
      <c r="A41" s="96"/>
      <c r="B41" s="24" t="s">
        <v>12</v>
      </c>
      <c r="C41" s="54">
        <v>0</v>
      </c>
      <c r="D41" s="43">
        <v>0</v>
      </c>
      <c r="E41" s="43">
        <v>0</v>
      </c>
      <c r="F41" s="44">
        <v>0</v>
      </c>
      <c r="G41" s="47">
        <v>0</v>
      </c>
      <c r="H41" s="47">
        <v>0</v>
      </c>
      <c r="I41" s="47">
        <v>0</v>
      </c>
      <c r="J41" s="44">
        <v>0</v>
      </c>
      <c r="K41" s="74">
        <v>0</v>
      </c>
      <c r="L41" s="74">
        <v>0</v>
      </c>
      <c r="M41" s="74">
        <v>0</v>
      </c>
      <c r="N41" s="44">
        <v>0</v>
      </c>
      <c r="O41" s="23"/>
      <c r="P41" s="23"/>
      <c r="Q41" s="23"/>
      <c r="R41" s="23"/>
    </row>
    <row r="42" spans="1:18" ht="30.75" thickBot="1">
      <c r="A42" s="96"/>
      <c r="B42" s="24" t="s">
        <v>13</v>
      </c>
      <c r="C42" s="54">
        <v>0</v>
      </c>
      <c r="D42" s="43">
        <v>0</v>
      </c>
      <c r="E42" s="43">
        <v>0</v>
      </c>
      <c r="F42" s="44">
        <v>0</v>
      </c>
      <c r="G42" s="47">
        <v>0</v>
      </c>
      <c r="H42" s="47">
        <v>0</v>
      </c>
      <c r="I42" s="47">
        <v>0</v>
      </c>
      <c r="J42" s="44">
        <v>0</v>
      </c>
      <c r="K42" s="74">
        <v>0</v>
      </c>
      <c r="L42" s="74">
        <v>0</v>
      </c>
      <c r="M42" s="74">
        <v>0</v>
      </c>
      <c r="N42" s="44">
        <v>0</v>
      </c>
      <c r="O42" s="23"/>
      <c r="P42" s="23"/>
      <c r="Q42" s="23"/>
      <c r="R42" s="23"/>
    </row>
    <row r="43" spans="1:18" ht="30.75" thickBot="1">
      <c r="A43" s="97"/>
      <c r="B43" s="24" t="s">
        <v>14</v>
      </c>
      <c r="C43" s="54">
        <v>0</v>
      </c>
      <c r="D43" s="43">
        <v>0</v>
      </c>
      <c r="E43" s="43">
        <v>0</v>
      </c>
      <c r="F43" s="44">
        <v>0</v>
      </c>
      <c r="G43" s="47">
        <v>0</v>
      </c>
      <c r="H43" s="47">
        <v>0</v>
      </c>
      <c r="I43" s="47">
        <v>0</v>
      </c>
      <c r="J43" s="44">
        <v>0</v>
      </c>
      <c r="K43" s="74">
        <v>0</v>
      </c>
      <c r="L43" s="74">
        <v>0</v>
      </c>
      <c r="M43" s="74">
        <v>0</v>
      </c>
      <c r="N43" s="44">
        <v>0</v>
      </c>
      <c r="O43" s="23"/>
      <c r="P43" s="23"/>
      <c r="Q43" s="23"/>
      <c r="R43" s="23"/>
    </row>
    <row r="44" spans="1:18" ht="15.75" thickBot="1">
      <c r="A44" s="95" t="s">
        <v>98</v>
      </c>
      <c r="B44" s="22" t="s">
        <v>10</v>
      </c>
      <c r="C44" s="43">
        <f>C45+C46+C47+C48</f>
        <v>6970.4</v>
      </c>
      <c r="D44" s="43">
        <f t="shared" ref="D44:E44" si="12">D45+D46+D47+D48</f>
        <v>1182.3</v>
      </c>
      <c r="E44" s="43">
        <f t="shared" si="12"/>
        <v>1182.3</v>
      </c>
      <c r="F44" s="44">
        <f t="shared" si="10"/>
        <v>0.1696172386089751</v>
      </c>
      <c r="G44" s="47">
        <v>7947.8</v>
      </c>
      <c r="H44" s="47">
        <v>3314.12</v>
      </c>
      <c r="I44" s="47">
        <v>3314.12</v>
      </c>
      <c r="J44" s="44">
        <f t="shared" si="8"/>
        <v>0.41698583255743726</v>
      </c>
      <c r="K44" s="74">
        <v>7947.8</v>
      </c>
      <c r="L44" s="74">
        <v>4901.03</v>
      </c>
      <c r="M44" s="74">
        <v>4901.03</v>
      </c>
      <c r="N44" s="44">
        <f>M44/K44</f>
        <v>0.61665240695538381</v>
      </c>
      <c r="O44" s="23"/>
      <c r="P44" s="23"/>
      <c r="Q44" s="23"/>
      <c r="R44" s="23"/>
    </row>
    <row r="45" spans="1:18" ht="45.75" thickBot="1">
      <c r="A45" s="96"/>
      <c r="B45" s="24" t="s">
        <v>36</v>
      </c>
      <c r="C45" s="43">
        <v>3485.2</v>
      </c>
      <c r="D45" s="43">
        <v>591.15</v>
      </c>
      <c r="E45" s="43">
        <v>591.15</v>
      </c>
      <c r="F45" s="44">
        <f t="shared" si="10"/>
        <v>0.1696172386089751</v>
      </c>
      <c r="G45" s="47">
        <v>4136.8</v>
      </c>
      <c r="H45" s="47">
        <v>1657.06</v>
      </c>
      <c r="I45" s="47">
        <v>1657.06</v>
      </c>
      <c r="J45" s="44">
        <f t="shared" si="8"/>
        <v>0.40056565461226068</v>
      </c>
      <c r="K45" s="74">
        <v>4136.8</v>
      </c>
      <c r="L45" s="74">
        <v>2450.5100000000002</v>
      </c>
      <c r="M45" s="74">
        <v>2450.5100000000002</v>
      </c>
      <c r="N45" s="44">
        <f t="shared" ref="N45:N52" si="13">M45/K45</f>
        <v>0.59236849738928643</v>
      </c>
      <c r="O45" s="23"/>
      <c r="P45" s="23"/>
      <c r="Q45" s="23"/>
      <c r="R45" s="23"/>
    </row>
    <row r="46" spans="1:18" ht="30.75" thickBot="1">
      <c r="A46" s="96"/>
      <c r="B46" s="24" t="s">
        <v>12</v>
      </c>
      <c r="C46" s="43">
        <v>0</v>
      </c>
      <c r="D46" s="43">
        <v>0</v>
      </c>
      <c r="E46" s="43">
        <v>0</v>
      </c>
      <c r="F46" s="44">
        <v>0</v>
      </c>
      <c r="G46" s="47">
        <v>0</v>
      </c>
      <c r="H46" s="47">
        <v>0</v>
      </c>
      <c r="I46" s="47">
        <v>0</v>
      </c>
      <c r="J46" s="44">
        <v>0</v>
      </c>
      <c r="K46" s="74">
        <v>0</v>
      </c>
      <c r="L46" s="74">
        <v>0</v>
      </c>
      <c r="M46" s="74">
        <v>0</v>
      </c>
      <c r="N46" s="44">
        <v>0</v>
      </c>
      <c r="O46" s="23"/>
      <c r="P46" s="23"/>
      <c r="Q46" s="23"/>
      <c r="R46" s="23"/>
    </row>
    <row r="47" spans="1:18" ht="30.75" thickBot="1">
      <c r="A47" s="96"/>
      <c r="B47" s="24" t="s">
        <v>13</v>
      </c>
      <c r="C47" s="43">
        <v>3485.2</v>
      </c>
      <c r="D47" s="43">
        <v>591.15</v>
      </c>
      <c r="E47" s="43">
        <v>591.15</v>
      </c>
      <c r="F47" s="44">
        <f t="shared" si="10"/>
        <v>0.1696172386089751</v>
      </c>
      <c r="G47" s="47">
        <v>3811</v>
      </c>
      <c r="H47" s="47">
        <v>1657.06</v>
      </c>
      <c r="I47" s="47">
        <v>1657.06</v>
      </c>
      <c r="J47" s="44">
        <f t="shared" si="8"/>
        <v>0.43480976121752818</v>
      </c>
      <c r="K47" s="74">
        <v>3811</v>
      </c>
      <c r="L47" s="74">
        <v>2450.5100000000002</v>
      </c>
      <c r="M47" s="74">
        <v>2450.5100000000002</v>
      </c>
      <c r="N47" s="44">
        <f t="shared" si="13"/>
        <v>0.64300970873786412</v>
      </c>
      <c r="O47" s="23"/>
      <c r="P47" s="23"/>
      <c r="Q47" s="23"/>
      <c r="R47" s="23"/>
    </row>
    <row r="48" spans="1:18" ht="97.5" customHeight="1" thickBot="1">
      <c r="A48" s="97"/>
      <c r="B48" s="24" t="s">
        <v>14</v>
      </c>
      <c r="C48" s="43">
        <v>0</v>
      </c>
      <c r="D48" s="43"/>
      <c r="E48" s="43"/>
      <c r="F48" s="44">
        <v>0</v>
      </c>
      <c r="G48" s="47">
        <v>0</v>
      </c>
      <c r="H48" s="47">
        <v>0</v>
      </c>
      <c r="I48" s="47">
        <v>0</v>
      </c>
      <c r="J48" s="44">
        <v>0</v>
      </c>
      <c r="K48" s="74">
        <v>0</v>
      </c>
      <c r="L48" s="74">
        <v>0</v>
      </c>
      <c r="M48" s="74">
        <v>0</v>
      </c>
      <c r="N48" s="44">
        <v>0</v>
      </c>
      <c r="O48" s="23"/>
      <c r="P48" s="23"/>
      <c r="Q48" s="23"/>
      <c r="R48" s="23"/>
    </row>
    <row r="49" spans="1:18" ht="15.75" customHeight="1" thickBot="1">
      <c r="A49" s="95" t="s">
        <v>15</v>
      </c>
      <c r="B49" s="22" t="s">
        <v>10</v>
      </c>
      <c r="C49" s="55">
        <f>C23+C28+C34+C39+C44</f>
        <v>17633.79</v>
      </c>
      <c r="D49" s="55">
        <f t="shared" ref="D49:E49" si="14">D23+D28+D34+D39+D44</f>
        <v>3031.5</v>
      </c>
      <c r="E49" s="55">
        <f t="shared" si="14"/>
        <v>3031.5</v>
      </c>
      <c r="F49" s="56">
        <f t="shared" si="10"/>
        <v>0.17191426233384882</v>
      </c>
      <c r="G49" s="57">
        <f>G13+G18+G23+G28+G34+G39+G44</f>
        <v>31773.415000000001</v>
      </c>
      <c r="H49" s="57">
        <f t="shared" ref="H49:I49" si="15">H13+H18+H23+H28+H34+H39+H44</f>
        <v>19982.349999999999</v>
      </c>
      <c r="I49" s="57">
        <f t="shared" si="15"/>
        <v>19982.349999999999</v>
      </c>
      <c r="J49" s="56">
        <f t="shared" si="8"/>
        <v>0.628901551816196</v>
      </c>
      <c r="K49" s="75">
        <f>K13+K18+K23+K28+K34+K39+K44</f>
        <v>32967.5</v>
      </c>
      <c r="L49" s="75">
        <f t="shared" ref="L49:M49" si="16">L13+L18+L23+L28+L34+L39+L44</f>
        <v>26104.2</v>
      </c>
      <c r="M49" s="75">
        <f t="shared" si="16"/>
        <v>26104.2</v>
      </c>
      <c r="N49" s="44">
        <f t="shared" si="13"/>
        <v>0.79181618260407982</v>
      </c>
      <c r="O49" s="23"/>
      <c r="P49" s="23"/>
      <c r="Q49" s="23"/>
      <c r="R49" s="23"/>
    </row>
    <row r="50" spans="1:18" ht="15.75" customHeight="1" thickBot="1">
      <c r="A50" s="96"/>
      <c r="B50" s="24" t="s">
        <v>36</v>
      </c>
      <c r="C50" s="43">
        <f t="shared" ref="C50:E53" si="17">C24+C29+C35+C40+C45</f>
        <v>13808.59</v>
      </c>
      <c r="D50" s="43">
        <f t="shared" si="17"/>
        <v>2440.35</v>
      </c>
      <c r="E50" s="43">
        <f t="shared" si="17"/>
        <v>2440.35</v>
      </c>
      <c r="F50" s="44">
        <f t="shared" si="10"/>
        <v>0.17672695039826658</v>
      </c>
      <c r="G50" s="57">
        <f t="shared" ref="G50:I53" si="18">G14+G19+G24+G29+G35+G40+G45</f>
        <v>17622.415000000001</v>
      </c>
      <c r="H50" s="57">
        <f t="shared" si="18"/>
        <v>8135.2900000000009</v>
      </c>
      <c r="I50" s="57">
        <f t="shared" si="18"/>
        <v>8135.2900000000009</v>
      </c>
      <c r="J50" s="44">
        <f t="shared" si="8"/>
        <v>0.46164444544065047</v>
      </c>
      <c r="K50" s="75">
        <f t="shared" ref="K50:M53" si="19">K14+K19+K24+K29+K35+K40+K45</f>
        <v>18816.5</v>
      </c>
      <c r="L50" s="75">
        <f t="shared" si="19"/>
        <v>13313.68</v>
      </c>
      <c r="M50" s="75">
        <f t="shared" si="19"/>
        <v>13313.68</v>
      </c>
      <c r="N50" s="44">
        <f t="shared" si="13"/>
        <v>0.70755347700156779</v>
      </c>
      <c r="O50" s="23"/>
      <c r="P50" s="23"/>
      <c r="Q50" s="23"/>
      <c r="R50" s="23"/>
    </row>
    <row r="51" spans="1:18" ht="30.75" thickBot="1">
      <c r="A51" s="96"/>
      <c r="B51" s="24" t="s">
        <v>12</v>
      </c>
      <c r="C51" s="43">
        <f t="shared" si="17"/>
        <v>0</v>
      </c>
      <c r="D51" s="43">
        <f t="shared" si="17"/>
        <v>0</v>
      </c>
      <c r="E51" s="43">
        <f t="shared" si="17"/>
        <v>0</v>
      </c>
      <c r="F51" s="44">
        <v>0</v>
      </c>
      <c r="G51" s="57">
        <f t="shared" si="18"/>
        <v>0</v>
      </c>
      <c r="H51" s="57">
        <f t="shared" si="18"/>
        <v>0</v>
      </c>
      <c r="I51" s="57">
        <f t="shared" si="18"/>
        <v>0</v>
      </c>
      <c r="J51" s="44">
        <v>0</v>
      </c>
      <c r="K51" s="75">
        <f t="shared" si="19"/>
        <v>0</v>
      </c>
      <c r="L51" s="75">
        <f t="shared" si="19"/>
        <v>0</v>
      </c>
      <c r="M51" s="75">
        <f t="shared" si="19"/>
        <v>0</v>
      </c>
      <c r="N51" s="44">
        <v>0</v>
      </c>
      <c r="O51" s="23"/>
      <c r="P51" s="23"/>
      <c r="Q51" s="23"/>
      <c r="R51" s="23"/>
    </row>
    <row r="52" spans="1:18" ht="30.75" thickBot="1">
      <c r="A52" s="96"/>
      <c r="B52" s="24" t="s">
        <v>13</v>
      </c>
      <c r="C52" s="43">
        <f t="shared" si="17"/>
        <v>3825.2</v>
      </c>
      <c r="D52" s="43">
        <f t="shared" si="17"/>
        <v>591.15</v>
      </c>
      <c r="E52" s="43">
        <f t="shared" si="17"/>
        <v>591.15</v>
      </c>
      <c r="F52" s="44">
        <f t="shared" si="10"/>
        <v>0.15454093903586741</v>
      </c>
      <c r="G52" s="57">
        <f t="shared" si="18"/>
        <v>14151</v>
      </c>
      <c r="H52" s="57">
        <f t="shared" si="18"/>
        <v>11847.06</v>
      </c>
      <c r="I52" s="57">
        <f t="shared" si="18"/>
        <v>11847.06</v>
      </c>
      <c r="J52" s="44">
        <f t="shared" si="8"/>
        <v>0.83718889124443496</v>
      </c>
      <c r="K52" s="75">
        <f t="shared" si="19"/>
        <v>14151</v>
      </c>
      <c r="L52" s="75">
        <f t="shared" si="19"/>
        <v>12790.51</v>
      </c>
      <c r="M52" s="75">
        <f t="shared" si="19"/>
        <v>12790.51</v>
      </c>
      <c r="N52" s="44">
        <f t="shared" si="13"/>
        <v>0.90385909123030173</v>
      </c>
      <c r="O52" s="23"/>
      <c r="P52" s="23"/>
      <c r="Q52" s="23"/>
      <c r="R52" s="23"/>
    </row>
    <row r="53" spans="1:18" ht="30.75" thickBot="1">
      <c r="A53" s="97"/>
      <c r="B53" s="24" t="s">
        <v>14</v>
      </c>
      <c r="C53" s="43">
        <f t="shared" si="17"/>
        <v>0</v>
      </c>
      <c r="D53" s="43">
        <f t="shared" si="17"/>
        <v>0</v>
      </c>
      <c r="E53" s="43">
        <f t="shared" si="17"/>
        <v>0</v>
      </c>
      <c r="F53" s="44">
        <v>0</v>
      </c>
      <c r="G53" s="57">
        <f t="shared" si="18"/>
        <v>0</v>
      </c>
      <c r="H53" s="57">
        <f t="shared" si="18"/>
        <v>0</v>
      </c>
      <c r="I53" s="57">
        <f t="shared" si="18"/>
        <v>0</v>
      </c>
      <c r="J53" s="44">
        <v>0</v>
      </c>
      <c r="K53" s="75">
        <f t="shared" si="19"/>
        <v>0</v>
      </c>
      <c r="L53" s="75">
        <f t="shared" si="19"/>
        <v>0</v>
      </c>
      <c r="M53" s="75">
        <f t="shared" si="19"/>
        <v>0</v>
      </c>
      <c r="N53" s="44">
        <v>0</v>
      </c>
      <c r="O53" s="23"/>
      <c r="P53" s="23"/>
      <c r="Q53" s="23"/>
      <c r="R53" s="23"/>
    </row>
    <row r="54" spans="1:18">
      <c r="F54" s="48"/>
    </row>
    <row r="55" spans="1:18">
      <c r="A55" s="26" t="s">
        <v>92</v>
      </c>
      <c r="B55" s="27" t="s">
        <v>93</v>
      </c>
    </row>
    <row r="56" spans="1:18" ht="15.75" customHeight="1"/>
  </sheetData>
  <mergeCells count="29">
    <mergeCell ref="A33:R33"/>
    <mergeCell ref="A49:A53"/>
    <mergeCell ref="J9:J10"/>
    <mergeCell ref="P9:P10"/>
    <mergeCell ref="Q9:Q10"/>
    <mergeCell ref="R9:R10"/>
    <mergeCell ref="A12:R12"/>
    <mergeCell ref="A39:A43"/>
    <mergeCell ref="A34:A38"/>
    <mergeCell ref="A44:A48"/>
    <mergeCell ref="A18:A22"/>
    <mergeCell ref="A13:A17"/>
    <mergeCell ref="L9:L10"/>
    <mergeCell ref="M9:M10"/>
    <mergeCell ref="N9:N10"/>
    <mergeCell ref="A5:R5"/>
    <mergeCell ref="A23:A27"/>
    <mergeCell ref="A28:A32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R41"/>
  <sheetViews>
    <sheetView topLeftCell="A19" workbookViewId="0">
      <selection activeCell="K29" sqref="K29"/>
    </sheetView>
  </sheetViews>
  <sheetFormatPr defaultRowHeight="15"/>
  <cols>
    <col min="1" max="1" width="15.85546875" customWidth="1"/>
    <col min="2" max="2" width="23.7109375" customWidth="1"/>
    <col min="5" max="5" width="10.42578125" customWidth="1"/>
    <col min="9" max="9" width="10" customWidth="1"/>
    <col min="13" max="13" width="10.28515625" customWidth="1"/>
    <col min="17" max="17" width="10" customWidth="1"/>
  </cols>
  <sheetData>
    <row r="3" spans="1:18">
      <c r="I3" s="18" t="s">
        <v>111</v>
      </c>
    </row>
    <row r="5" spans="1:18" ht="48.75" customHeight="1">
      <c r="A5" s="94" t="s">
        <v>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7" spans="1:18" ht="15.75" thickBot="1"/>
    <row r="8" spans="1:18" ht="16.5" thickBot="1">
      <c r="A8" s="89" t="s">
        <v>1</v>
      </c>
      <c r="B8" s="89" t="s">
        <v>2</v>
      </c>
      <c r="C8" s="99" t="s">
        <v>95</v>
      </c>
      <c r="D8" s="100"/>
      <c r="E8" s="100"/>
      <c r="F8" s="101"/>
      <c r="G8" s="99" t="s">
        <v>125</v>
      </c>
      <c r="H8" s="100"/>
      <c r="I8" s="100"/>
      <c r="J8" s="101"/>
      <c r="K8" s="99" t="s">
        <v>133</v>
      </c>
      <c r="L8" s="100"/>
      <c r="M8" s="100"/>
      <c r="N8" s="101"/>
      <c r="O8" s="99" t="s">
        <v>3</v>
      </c>
      <c r="P8" s="100"/>
      <c r="Q8" s="100"/>
      <c r="R8" s="101"/>
    </row>
    <row r="9" spans="1:18" ht="16.5" customHeight="1">
      <c r="A9" s="98"/>
      <c r="B9" s="98"/>
      <c r="C9" s="19" t="s">
        <v>4</v>
      </c>
      <c r="D9" s="89" t="s">
        <v>5</v>
      </c>
      <c r="E9" s="89" t="s">
        <v>6</v>
      </c>
      <c r="F9" s="89" t="s">
        <v>7</v>
      </c>
      <c r="G9" s="19" t="s">
        <v>4</v>
      </c>
      <c r="H9" s="89" t="s">
        <v>5</v>
      </c>
      <c r="I9" s="89" t="s">
        <v>6</v>
      </c>
      <c r="J9" s="89" t="s">
        <v>7</v>
      </c>
      <c r="K9" s="19" t="s">
        <v>4</v>
      </c>
      <c r="L9" s="89" t="s">
        <v>5</v>
      </c>
      <c r="M9" s="89" t="s">
        <v>6</v>
      </c>
      <c r="N9" s="89" t="s">
        <v>7</v>
      </c>
      <c r="O9" s="19" t="s">
        <v>4</v>
      </c>
      <c r="P9" s="89" t="s">
        <v>5</v>
      </c>
      <c r="Q9" s="89" t="s">
        <v>6</v>
      </c>
      <c r="R9" s="89" t="s">
        <v>8</v>
      </c>
    </row>
    <row r="10" spans="1:18" ht="63.75" customHeight="1" thickBot="1">
      <c r="A10" s="90"/>
      <c r="B10" s="90"/>
      <c r="C10" s="20" t="s">
        <v>103</v>
      </c>
      <c r="D10" s="90"/>
      <c r="E10" s="90"/>
      <c r="F10" s="90"/>
      <c r="G10" s="20" t="s">
        <v>102</v>
      </c>
      <c r="H10" s="90"/>
      <c r="I10" s="90"/>
      <c r="J10" s="90"/>
      <c r="K10" s="20" t="s">
        <v>102</v>
      </c>
      <c r="L10" s="90"/>
      <c r="M10" s="90"/>
      <c r="N10" s="90"/>
      <c r="O10" s="20" t="s">
        <v>9</v>
      </c>
      <c r="P10" s="90"/>
      <c r="Q10" s="90"/>
      <c r="R10" s="90"/>
    </row>
    <row r="11" spans="1:18" ht="15.75" thickBot="1">
      <c r="A11" s="2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</row>
    <row r="12" spans="1:18" ht="16.5" thickBot="1">
      <c r="A12" s="91" t="s">
        <v>85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customHeight="1" thickBot="1">
      <c r="A13" s="95" t="s">
        <v>86</v>
      </c>
      <c r="B13" s="22" t="s">
        <v>10</v>
      </c>
      <c r="C13" s="47">
        <v>100</v>
      </c>
      <c r="D13" s="47">
        <v>0</v>
      </c>
      <c r="E13" s="47">
        <v>0</v>
      </c>
      <c r="F13" s="44">
        <f>E13/C13</f>
        <v>0</v>
      </c>
      <c r="G13" s="47">
        <v>100</v>
      </c>
      <c r="H13" s="47">
        <v>81</v>
      </c>
      <c r="I13" s="47">
        <v>81</v>
      </c>
      <c r="J13" s="44">
        <f>I13/G13</f>
        <v>0.81</v>
      </c>
      <c r="K13" s="74">
        <v>100</v>
      </c>
      <c r="L13" s="74">
        <v>91</v>
      </c>
      <c r="M13" s="74">
        <v>91</v>
      </c>
      <c r="N13" s="44">
        <v>0.91</v>
      </c>
      <c r="O13" s="23"/>
      <c r="P13" s="23"/>
      <c r="Q13" s="23"/>
      <c r="R13" s="23"/>
    </row>
    <row r="14" spans="1:18" ht="45.75" thickBot="1">
      <c r="A14" s="96"/>
      <c r="B14" s="24" t="s">
        <v>36</v>
      </c>
      <c r="C14" s="47">
        <v>100</v>
      </c>
      <c r="D14" s="47">
        <v>0</v>
      </c>
      <c r="E14" s="47">
        <v>0</v>
      </c>
      <c r="F14" s="44">
        <f t="shared" ref="F14:F21" si="0">E14/C14</f>
        <v>0</v>
      </c>
      <c r="G14" s="47">
        <v>100</v>
      </c>
      <c r="H14" s="47">
        <v>81</v>
      </c>
      <c r="I14" s="47">
        <v>81</v>
      </c>
      <c r="J14" s="44">
        <f t="shared" ref="J14:J21" si="1">I14/G14</f>
        <v>0.81</v>
      </c>
      <c r="K14" s="74">
        <v>100</v>
      </c>
      <c r="L14" s="74">
        <v>91</v>
      </c>
      <c r="M14" s="74">
        <v>91</v>
      </c>
      <c r="N14" s="44">
        <v>0.91</v>
      </c>
      <c r="O14" s="23"/>
      <c r="P14" s="23"/>
      <c r="Q14" s="23"/>
      <c r="R14" s="23"/>
    </row>
    <row r="15" spans="1:18" ht="30.75" thickBot="1">
      <c r="A15" s="96"/>
      <c r="B15" s="24" t="s">
        <v>12</v>
      </c>
      <c r="C15" s="47">
        <v>0</v>
      </c>
      <c r="D15" s="47">
        <v>0</v>
      </c>
      <c r="E15" s="47">
        <v>0</v>
      </c>
      <c r="F15" s="44">
        <v>0</v>
      </c>
      <c r="G15" s="47">
        <v>0</v>
      </c>
      <c r="H15" s="47">
        <v>0</v>
      </c>
      <c r="I15" s="47">
        <v>0</v>
      </c>
      <c r="J15" s="44">
        <v>0</v>
      </c>
      <c r="K15" s="74">
        <v>0</v>
      </c>
      <c r="L15" s="74">
        <v>0</v>
      </c>
      <c r="M15" s="74">
        <v>0</v>
      </c>
      <c r="N15" s="44">
        <v>0</v>
      </c>
      <c r="O15" s="23"/>
      <c r="P15" s="23"/>
      <c r="Q15" s="23"/>
      <c r="R15" s="23"/>
    </row>
    <row r="16" spans="1:18" ht="30.75" thickBot="1">
      <c r="A16" s="96"/>
      <c r="B16" s="24" t="s">
        <v>13</v>
      </c>
      <c r="C16" s="47">
        <v>0</v>
      </c>
      <c r="D16" s="47">
        <v>0</v>
      </c>
      <c r="E16" s="47">
        <v>0</v>
      </c>
      <c r="F16" s="44">
        <v>0</v>
      </c>
      <c r="G16" s="47">
        <v>0</v>
      </c>
      <c r="H16" s="47">
        <v>0</v>
      </c>
      <c r="I16" s="47">
        <v>0</v>
      </c>
      <c r="J16" s="44">
        <v>0</v>
      </c>
      <c r="K16" s="74">
        <v>0</v>
      </c>
      <c r="L16" s="74">
        <v>0</v>
      </c>
      <c r="M16" s="74">
        <v>0</v>
      </c>
      <c r="N16" s="44">
        <v>0</v>
      </c>
      <c r="O16" s="23"/>
      <c r="P16" s="23"/>
      <c r="Q16" s="23"/>
      <c r="R16" s="23"/>
    </row>
    <row r="17" spans="1:18" ht="30.75" thickBot="1">
      <c r="A17" s="97"/>
      <c r="B17" s="24" t="s">
        <v>14</v>
      </c>
      <c r="C17" s="47">
        <v>0</v>
      </c>
      <c r="D17" s="47">
        <v>0</v>
      </c>
      <c r="E17" s="47">
        <v>0</v>
      </c>
      <c r="F17" s="44">
        <v>0</v>
      </c>
      <c r="G17" s="47">
        <v>0</v>
      </c>
      <c r="H17" s="47">
        <v>0</v>
      </c>
      <c r="I17" s="47">
        <v>0</v>
      </c>
      <c r="J17" s="44">
        <v>0</v>
      </c>
      <c r="K17" s="74">
        <v>0</v>
      </c>
      <c r="L17" s="74">
        <v>0</v>
      </c>
      <c r="M17" s="74">
        <v>0</v>
      </c>
      <c r="N17" s="44">
        <v>0</v>
      </c>
      <c r="O17" s="23"/>
      <c r="P17" s="23"/>
      <c r="Q17" s="23"/>
      <c r="R17" s="23"/>
    </row>
    <row r="18" spans="1:18" ht="15.75" customHeight="1" thickBot="1">
      <c r="A18" s="95" t="s">
        <v>87</v>
      </c>
      <c r="B18" s="22" t="s">
        <v>10</v>
      </c>
      <c r="C18" s="47">
        <f>C19+C20+C21+C22</f>
        <v>357.39</v>
      </c>
      <c r="D18" s="47">
        <v>0</v>
      </c>
      <c r="E18" s="47">
        <v>0</v>
      </c>
      <c r="F18" s="44">
        <f t="shared" si="0"/>
        <v>0</v>
      </c>
      <c r="G18" s="47">
        <f>G19+G21</f>
        <v>357.39</v>
      </c>
      <c r="H18" s="47">
        <f>H19+H21</f>
        <v>34.380000000000003</v>
      </c>
      <c r="I18" s="47">
        <f>I19+I21</f>
        <v>34.380000000000003</v>
      </c>
      <c r="J18" s="44">
        <f t="shared" si="1"/>
        <v>9.6197431377486792E-2</v>
      </c>
      <c r="K18" s="74">
        <v>356.4</v>
      </c>
      <c r="L18" s="74">
        <v>356.4</v>
      </c>
      <c r="M18" s="74">
        <v>356.4</v>
      </c>
      <c r="N18" s="44">
        <f>M18/K18</f>
        <v>1</v>
      </c>
      <c r="O18" s="23"/>
      <c r="P18" s="23"/>
      <c r="Q18" s="23"/>
      <c r="R18" s="23"/>
    </row>
    <row r="19" spans="1:18" ht="45.75" thickBot="1">
      <c r="A19" s="96"/>
      <c r="B19" s="24" t="s">
        <v>36</v>
      </c>
      <c r="C19" s="47">
        <v>36.65</v>
      </c>
      <c r="D19" s="47">
        <v>0</v>
      </c>
      <c r="E19" s="47">
        <v>0</v>
      </c>
      <c r="F19" s="44">
        <f t="shared" si="0"/>
        <v>0</v>
      </c>
      <c r="G19" s="47">
        <v>36.65</v>
      </c>
      <c r="H19" s="47">
        <v>3.44</v>
      </c>
      <c r="I19" s="47">
        <v>3.44</v>
      </c>
      <c r="J19" s="44">
        <f t="shared" si="1"/>
        <v>9.3860845839017742E-2</v>
      </c>
      <c r="K19" s="74">
        <v>35.700000000000003</v>
      </c>
      <c r="L19" s="74">
        <v>35.700000000000003</v>
      </c>
      <c r="M19" s="74">
        <v>35.700000000000003</v>
      </c>
      <c r="N19" s="44">
        <f t="shared" ref="N19:N21" si="2">M19/K19</f>
        <v>1</v>
      </c>
      <c r="O19" s="23"/>
      <c r="P19" s="23"/>
      <c r="Q19" s="23"/>
      <c r="R19" s="23"/>
    </row>
    <row r="20" spans="1:18" ht="30.75" thickBot="1">
      <c r="A20" s="96"/>
      <c r="B20" s="24" t="s">
        <v>12</v>
      </c>
      <c r="C20" s="49">
        <v>0</v>
      </c>
      <c r="D20" s="47">
        <v>0</v>
      </c>
      <c r="E20" s="47">
        <v>0</v>
      </c>
      <c r="F20" s="44">
        <v>0</v>
      </c>
      <c r="G20" s="47">
        <v>0</v>
      </c>
      <c r="H20" s="47">
        <v>0</v>
      </c>
      <c r="I20" s="47">
        <v>0</v>
      </c>
      <c r="J20" s="44">
        <v>0</v>
      </c>
      <c r="K20" s="74">
        <v>0</v>
      </c>
      <c r="L20" s="74">
        <v>0</v>
      </c>
      <c r="M20" s="74">
        <v>0</v>
      </c>
      <c r="N20" s="44">
        <v>0</v>
      </c>
      <c r="O20" s="23"/>
      <c r="P20" s="23"/>
      <c r="Q20" s="23"/>
      <c r="R20" s="23"/>
    </row>
    <row r="21" spans="1:18" ht="30.75" thickBot="1">
      <c r="A21" s="96"/>
      <c r="B21" s="24" t="s">
        <v>13</v>
      </c>
      <c r="C21" s="53">
        <v>320.74</v>
      </c>
      <c r="D21" s="47">
        <v>0</v>
      </c>
      <c r="E21" s="47">
        <v>0</v>
      </c>
      <c r="F21" s="44">
        <f t="shared" si="0"/>
        <v>0</v>
      </c>
      <c r="G21" s="47">
        <v>320.74</v>
      </c>
      <c r="H21" s="47">
        <v>30.94</v>
      </c>
      <c r="I21" s="47">
        <v>30.94</v>
      </c>
      <c r="J21" s="44">
        <f t="shared" si="1"/>
        <v>9.6464426014840676E-2</v>
      </c>
      <c r="K21" s="74">
        <v>320.39999999999998</v>
      </c>
      <c r="L21" s="74">
        <v>320.39999999999998</v>
      </c>
      <c r="M21" s="74">
        <v>320.39999999999998</v>
      </c>
      <c r="N21" s="44">
        <f t="shared" si="2"/>
        <v>1</v>
      </c>
      <c r="O21" s="23"/>
      <c r="P21" s="23"/>
      <c r="Q21" s="23"/>
      <c r="R21" s="23"/>
    </row>
    <row r="22" spans="1:18" ht="30.75" thickBot="1">
      <c r="A22" s="97"/>
      <c r="B22" s="24" t="s">
        <v>14</v>
      </c>
      <c r="C22" s="47">
        <v>0</v>
      </c>
      <c r="D22" s="47">
        <v>0</v>
      </c>
      <c r="E22" s="47">
        <v>0</v>
      </c>
      <c r="F22" s="44">
        <v>0</v>
      </c>
      <c r="G22" s="47">
        <v>0</v>
      </c>
      <c r="H22" s="47">
        <v>0</v>
      </c>
      <c r="I22" s="47">
        <v>0</v>
      </c>
      <c r="J22" s="44">
        <v>0</v>
      </c>
      <c r="K22" s="74">
        <v>0</v>
      </c>
      <c r="L22" s="74">
        <v>0</v>
      </c>
      <c r="M22" s="74">
        <v>0</v>
      </c>
      <c r="N22" s="44">
        <v>0</v>
      </c>
      <c r="O22" s="23"/>
      <c r="P22" s="23"/>
      <c r="Q22" s="23"/>
      <c r="R22" s="23"/>
    </row>
    <row r="23" spans="1:18" ht="16.5" thickBot="1">
      <c r="A23" s="103" t="s">
        <v>99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5"/>
    </row>
    <row r="24" spans="1:18" ht="15.75" customHeight="1" thickBot="1">
      <c r="A24" s="95" t="s">
        <v>100</v>
      </c>
      <c r="B24" s="22" t="s">
        <v>10</v>
      </c>
      <c r="C24" s="47">
        <v>500</v>
      </c>
      <c r="D24" s="47">
        <v>0</v>
      </c>
      <c r="E24" s="47">
        <v>0</v>
      </c>
      <c r="F24" s="44">
        <f>E24/C24</f>
        <v>0</v>
      </c>
      <c r="G24" s="47">
        <v>500</v>
      </c>
      <c r="H24" s="47">
        <v>253.09</v>
      </c>
      <c r="I24" s="47">
        <v>253.09</v>
      </c>
      <c r="J24" s="44">
        <f>I24/G24</f>
        <v>0.50617999999999996</v>
      </c>
      <c r="K24" s="74">
        <v>500</v>
      </c>
      <c r="L24" s="74">
        <v>499.9</v>
      </c>
      <c r="M24" s="74">
        <v>499.9</v>
      </c>
      <c r="N24" s="44">
        <f>M24/K24</f>
        <v>0.99979999999999991</v>
      </c>
      <c r="O24" s="23"/>
      <c r="P24" s="23"/>
      <c r="Q24" s="23"/>
      <c r="R24" s="23"/>
    </row>
    <row r="25" spans="1:18" ht="45.75" thickBot="1">
      <c r="A25" s="96"/>
      <c r="B25" s="24" t="s">
        <v>36</v>
      </c>
      <c r="C25" s="47">
        <v>500</v>
      </c>
      <c r="D25" s="47">
        <v>0</v>
      </c>
      <c r="E25" s="47">
        <v>0</v>
      </c>
      <c r="F25" s="44">
        <f t="shared" ref="F25:F32" si="3">E25/C25</f>
        <v>0</v>
      </c>
      <c r="G25" s="47">
        <v>500</v>
      </c>
      <c r="H25" s="47">
        <v>253.09</v>
      </c>
      <c r="I25" s="47">
        <v>253.09</v>
      </c>
      <c r="J25" s="44">
        <f t="shared" ref="J25:J32" si="4">I25/G25</f>
        <v>0.50617999999999996</v>
      </c>
      <c r="K25" s="74">
        <v>500</v>
      </c>
      <c r="L25" s="74">
        <v>499.9</v>
      </c>
      <c r="M25" s="74">
        <v>499.9</v>
      </c>
      <c r="N25" s="44">
        <f t="shared" ref="N25" si="5">M25/K25</f>
        <v>0.99979999999999991</v>
      </c>
      <c r="O25" s="23"/>
      <c r="P25" s="23"/>
      <c r="Q25" s="23"/>
      <c r="R25" s="23"/>
    </row>
    <row r="26" spans="1:18" ht="30.75" thickBot="1">
      <c r="A26" s="96"/>
      <c r="B26" s="24" t="s">
        <v>12</v>
      </c>
      <c r="C26" s="47">
        <v>0</v>
      </c>
      <c r="D26" s="47">
        <v>0</v>
      </c>
      <c r="E26" s="47">
        <v>0</v>
      </c>
      <c r="F26" s="44">
        <v>0</v>
      </c>
      <c r="G26" s="47">
        <v>0</v>
      </c>
      <c r="H26" s="47">
        <v>0</v>
      </c>
      <c r="I26" s="47">
        <v>0</v>
      </c>
      <c r="J26" s="44">
        <v>0</v>
      </c>
      <c r="K26" s="74">
        <v>0</v>
      </c>
      <c r="L26" s="74">
        <v>0</v>
      </c>
      <c r="M26" s="74">
        <v>0</v>
      </c>
      <c r="N26" s="44">
        <v>0</v>
      </c>
      <c r="O26" s="23"/>
      <c r="P26" s="23"/>
      <c r="Q26" s="23"/>
      <c r="R26" s="23"/>
    </row>
    <row r="27" spans="1:18" ht="30.75" thickBot="1">
      <c r="A27" s="96"/>
      <c r="B27" s="24" t="s">
        <v>13</v>
      </c>
      <c r="C27" s="47">
        <v>0</v>
      </c>
      <c r="D27" s="47">
        <v>0</v>
      </c>
      <c r="E27" s="47">
        <v>0</v>
      </c>
      <c r="F27" s="44">
        <v>0</v>
      </c>
      <c r="G27" s="47">
        <v>0</v>
      </c>
      <c r="H27" s="47">
        <v>0</v>
      </c>
      <c r="I27" s="47">
        <v>0</v>
      </c>
      <c r="J27" s="44">
        <v>0</v>
      </c>
      <c r="K27" s="74">
        <v>0</v>
      </c>
      <c r="L27" s="74">
        <v>0</v>
      </c>
      <c r="M27" s="74">
        <v>0</v>
      </c>
      <c r="N27" s="44">
        <v>0</v>
      </c>
      <c r="O27" s="23"/>
      <c r="P27" s="23"/>
      <c r="Q27" s="23"/>
      <c r="R27" s="23"/>
    </row>
    <row r="28" spans="1:18" ht="30.75" thickBot="1">
      <c r="A28" s="97"/>
      <c r="B28" s="24" t="s">
        <v>14</v>
      </c>
      <c r="C28" s="47">
        <v>0</v>
      </c>
      <c r="D28" s="47">
        <v>0</v>
      </c>
      <c r="E28" s="47">
        <v>0</v>
      </c>
      <c r="F28" s="44">
        <v>0</v>
      </c>
      <c r="G28" s="47">
        <v>0</v>
      </c>
      <c r="H28" s="47">
        <v>0</v>
      </c>
      <c r="I28" s="47">
        <v>0</v>
      </c>
      <c r="J28" s="44">
        <v>0</v>
      </c>
      <c r="K28" s="74">
        <v>0</v>
      </c>
      <c r="L28" s="74">
        <v>0</v>
      </c>
      <c r="M28" s="74">
        <v>0</v>
      </c>
      <c r="N28" s="44">
        <v>0</v>
      </c>
      <c r="O28" s="23"/>
      <c r="P28" s="23"/>
      <c r="Q28" s="23"/>
      <c r="R28" s="23"/>
    </row>
    <row r="29" spans="1:18" ht="15.75" customHeight="1" thickBot="1">
      <c r="A29" s="102" t="s">
        <v>15</v>
      </c>
      <c r="B29" s="22" t="s">
        <v>10</v>
      </c>
      <c r="C29" s="57">
        <f>C13+C18+C24</f>
        <v>957.39</v>
      </c>
      <c r="D29" s="57">
        <v>0</v>
      </c>
      <c r="E29" s="57">
        <v>0</v>
      </c>
      <c r="F29" s="56">
        <f t="shared" si="3"/>
        <v>0</v>
      </c>
      <c r="G29" s="57">
        <f>G13+G18+G24</f>
        <v>957.39</v>
      </c>
      <c r="H29" s="57">
        <f t="shared" ref="H29:I29" si="6">H13+H18+H24</f>
        <v>368.47</v>
      </c>
      <c r="I29" s="57">
        <f t="shared" si="6"/>
        <v>368.47</v>
      </c>
      <c r="J29" s="56">
        <f t="shared" si="4"/>
        <v>0.38486928002172577</v>
      </c>
      <c r="K29" s="75">
        <f>K13+K18+K24</f>
        <v>956.4</v>
      </c>
      <c r="L29" s="75">
        <f t="shared" ref="L29:M29" si="7">L13+L18+L24</f>
        <v>947.3</v>
      </c>
      <c r="M29" s="75">
        <f t="shared" si="7"/>
        <v>947.3</v>
      </c>
      <c r="N29" s="56">
        <f>M29/K29</f>
        <v>0.99048515265579251</v>
      </c>
      <c r="O29" s="23"/>
      <c r="P29" s="23"/>
      <c r="Q29" s="23"/>
      <c r="R29" s="23"/>
    </row>
    <row r="30" spans="1:18" ht="45.75" thickBot="1">
      <c r="A30" s="96"/>
      <c r="B30" s="24" t="s">
        <v>36</v>
      </c>
      <c r="C30" s="47">
        <f t="shared" ref="C30:C33" si="8">C14+C19+C25</f>
        <v>636.65</v>
      </c>
      <c r="D30" s="47">
        <v>0</v>
      </c>
      <c r="E30" s="47">
        <v>0</v>
      </c>
      <c r="F30" s="44">
        <f t="shared" si="3"/>
        <v>0</v>
      </c>
      <c r="G30" s="47">
        <f t="shared" ref="G30:I33" si="9">G14+G19+G25</f>
        <v>636.65</v>
      </c>
      <c r="H30" s="47">
        <f t="shared" si="9"/>
        <v>337.53</v>
      </c>
      <c r="I30" s="47">
        <f t="shared" si="9"/>
        <v>337.53</v>
      </c>
      <c r="J30" s="44">
        <f t="shared" si="4"/>
        <v>0.5301657111442708</v>
      </c>
      <c r="K30" s="75">
        <f t="shared" ref="K30:M33" si="10">K14+K19+K25</f>
        <v>635.70000000000005</v>
      </c>
      <c r="L30" s="75">
        <f t="shared" si="10"/>
        <v>626.6</v>
      </c>
      <c r="M30" s="75">
        <f t="shared" si="10"/>
        <v>626.6</v>
      </c>
      <c r="N30" s="56">
        <f t="shared" ref="N30:N32" si="11">M30/K30</f>
        <v>0.98568507157464214</v>
      </c>
      <c r="O30" s="23"/>
      <c r="P30" s="23"/>
      <c r="Q30" s="23"/>
      <c r="R30" s="23"/>
    </row>
    <row r="31" spans="1:18" ht="30.75" thickBot="1">
      <c r="A31" s="96"/>
      <c r="B31" s="24" t="s">
        <v>12</v>
      </c>
      <c r="C31" s="47">
        <f t="shared" si="8"/>
        <v>0</v>
      </c>
      <c r="D31" s="47">
        <v>0</v>
      </c>
      <c r="E31" s="47">
        <v>0</v>
      </c>
      <c r="F31" s="44"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4"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56">
        <v>0</v>
      </c>
      <c r="O31" s="23"/>
      <c r="P31" s="23"/>
      <c r="Q31" s="23"/>
      <c r="R31" s="23"/>
    </row>
    <row r="32" spans="1:18" ht="30.75" thickBot="1">
      <c r="A32" s="96"/>
      <c r="B32" s="24" t="s">
        <v>13</v>
      </c>
      <c r="C32" s="47">
        <f t="shared" si="8"/>
        <v>320.74</v>
      </c>
      <c r="D32" s="47">
        <v>0</v>
      </c>
      <c r="E32" s="47">
        <v>0</v>
      </c>
      <c r="F32" s="44">
        <f t="shared" si="3"/>
        <v>0</v>
      </c>
      <c r="G32" s="47">
        <f t="shared" si="9"/>
        <v>320.74</v>
      </c>
      <c r="H32" s="47">
        <f t="shared" si="9"/>
        <v>30.94</v>
      </c>
      <c r="I32" s="47">
        <f t="shared" si="9"/>
        <v>30.94</v>
      </c>
      <c r="J32" s="44">
        <f t="shared" si="4"/>
        <v>9.6464426014840676E-2</v>
      </c>
      <c r="K32" s="75">
        <f t="shared" si="10"/>
        <v>320.39999999999998</v>
      </c>
      <c r="L32" s="75">
        <f t="shared" si="10"/>
        <v>320.39999999999998</v>
      </c>
      <c r="M32" s="75">
        <f t="shared" si="10"/>
        <v>320.39999999999998</v>
      </c>
      <c r="N32" s="56">
        <f t="shared" si="11"/>
        <v>1</v>
      </c>
      <c r="O32" s="23"/>
      <c r="P32" s="23"/>
      <c r="Q32" s="23"/>
      <c r="R32" s="23"/>
    </row>
    <row r="33" spans="1:18" ht="30.75" thickBot="1">
      <c r="A33" s="97"/>
      <c r="B33" s="24" t="s">
        <v>14</v>
      </c>
      <c r="C33" s="47">
        <f t="shared" si="8"/>
        <v>0</v>
      </c>
      <c r="D33" s="47">
        <v>0</v>
      </c>
      <c r="E33" s="47">
        <v>0</v>
      </c>
      <c r="F33" s="44">
        <v>0</v>
      </c>
      <c r="G33" s="47">
        <f t="shared" si="9"/>
        <v>0</v>
      </c>
      <c r="H33" s="47">
        <v>0</v>
      </c>
      <c r="I33" s="47">
        <v>0</v>
      </c>
      <c r="J33" s="44">
        <v>0</v>
      </c>
      <c r="K33" s="75">
        <f t="shared" si="10"/>
        <v>0</v>
      </c>
      <c r="L33" s="75">
        <f t="shared" si="10"/>
        <v>0</v>
      </c>
      <c r="M33" s="75">
        <f t="shared" si="10"/>
        <v>0</v>
      </c>
      <c r="N33" s="56">
        <v>0</v>
      </c>
      <c r="O33" s="23"/>
      <c r="P33" s="23"/>
      <c r="Q33" s="23"/>
      <c r="R33" s="23"/>
    </row>
    <row r="35" spans="1:18" ht="15.75" customHeight="1">
      <c r="A35" s="26" t="s">
        <v>92</v>
      </c>
      <c r="B35" s="27" t="s">
        <v>93</v>
      </c>
    </row>
    <row r="41" spans="1:18" ht="15.75" customHeight="1"/>
  </sheetData>
  <mergeCells count="25">
    <mergeCell ref="A29:A33"/>
    <mergeCell ref="A24:A28"/>
    <mergeCell ref="H9:H10"/>
    <mergeCell ref="I9:I10"/>
    <mergeCell ref="A23:R23"/>
    <mergeCell ref="L9:L10"/>
    <mergeCell ref="M9:M10"/>
    <mergeCell ref="N9:N10"/>
    <mergeCell ref="J9:J10"/>
    <mergeCell ref="A5:R5"/>
    <mergeCell ref="A13:A17"/>
    <mergeCell ref="A18:A22"/>
    <mergeCell ref="A8:A10"/>
    <mergeCell ref="B8:B10"/>
    <mergeCell ref="C8:F8"/>
    <mergeCell ref="G8:J8"/>
    <mergeCell ref="O8:R8"/>
    <mergeCell ref="D9:D10"/>
    <mergeCell ref="E9:E10"/>
    <mergeCell ref="F9:F10"/>
    <mergeCell ref="P9:P10"/>
    <mergeCell ref="Q9:Q10"/>
    <mergeCell ref="R9:R10"/>
    <mergeCell ref="A12:R12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R39"/>
  <sheetViews>
    <sheetView topLeftCell="A25" workbookViewId="0">
      <selection activeCell="H38" sqref="H38"/>
    </sheetView>
  </sheetViews>
  <sheetFormatPr defaultRowHeight="15"/>
  <cols>
    <col min="1" max="1" width="19.7109375" customWidth="1"/>
    <col min="2" max="2" width="21.140625" customWidth="1"/>
    <col min="3" max="3" width="12.7109375" customWidth="1"/>
    <col min="4" max="4" width="14.140625" customWidth="1"/>
    <col min="5" max="5" width="11.42578125" customWidth="1"/>
    <col min="6" max="6" width="11.7109375" customWidth="1"/>
    <col min="10" max="10" width="10" bestFit="1" customWidth="1"/>
    <col min="11" max="14" width="10" customWidth="1"/>
  </cols>
  <sheetData>
    <row r="3" spans="1:18">
      <c r="I3" s="1" t="s">
        <v>111</v>
      </c>
    </row>
    <row r="5" spans="1:18" ht="62.25" customHeight="1">
      <c r="A5" s="106" t="s">
        <v>37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101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 customHeight="1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8" t="s">
        <v>78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09" t="s">
        <v>39</v>
      </c>
      <c r="B13" s="5" t="s">
        <v>10</v>
      </c>
      <c r="C13" s="39">
        <v>1402.3</v>
      </c>
      <c r="D13" s="39">
        <v>0</v>
      </c>
      <c r="E13" s="39">
        <v>0</v>
      </c>
      <c r="F13" s="35">
        <f>E13/C13</f>
        <v>0</v>
      </c>
      <c r="G13" s="34">
        <v>1402.3</v>
      </c>
      <c r="H13" s="34">
        <v>728.69</v>
      </c>
      <c r="I13" s="34">
        <v>728.69</v>
      </c>
      <c r="J13" s="35">
        <f>I13/G13</f>
        <v>0.5196391642301933</v>
      </c>
      <c r="K13" s="76">
        <v>1402.3</v>
      </c>
      <c r="L13" s="76">
        <v>728.69</v>
      </c>
      <c r="M13" s="76">
        <v>728.69</v>
      </c>
      <c r="N13" s="35">
        <f>M13/K13</f>
        <v>0.5196391642301933</v>
      </c>
      <c r="O13" s="6"/>
      <c r="P13" s="6"/>
      <c r="Q13" s="6"/>
      <c r="R13" s="6"/>
    </row>
    <row r="14" spans="1:18" ht="45.75" customHeight="1" thickBot="1">
      <c r="A14" s="110"/>
      <c r="B14" s="7" t="s">
        <v>36</v>
      </c>
      <c r="C14" s="39">
        <v>1402.3</v>
      </c>
      <c r="D14" s="39">
        <v>0</v>
      </c>
      <c r="E14" s="39">
        <v>0</v>
      </c>
      <c r="F14" s="35">
        <f t="shared" ref="F14:F34" si="0">E14/C14</f>
        <v>0</v>
      </c>
      <c r="G14" s="34">
        <v>1402.3</v>
      </c>
      <c r="H14" s="34">
        <v>728.9</v>
      </c>
      <c r="I14" s="34">
        <v>728.9</v>
      </c>
      <c r="J14" s="35">
        <f t="shared" ref="J14" si="1">I14/G14</f>
        <v>0.51978891820580475</v>
      </c>
      <c r="K14" s="76">
        <v>1402.3</v>
      </c>
      <c r="L14" s="76">
        <v>728.69</v>
      </c>
      <c r="M14" s="76">
        <v>728.69</v>
      </c>
      <c r="N14" s="35">
        <f t="shared" ref="N14" si="2">M14/K14</f>
        <v>0.5196391642301933</v>
      </c>
      <c r="O14" s="6"/>
      <c r="P14" s="6"/>
      <c r="Q14" s="6"/>
      <c r="R14" s="6"/>
    </row>
    <row r="15" spans="1:18" ht="45.75" customHeight="1" thickBot="1">
      <c r="A15" s="110"/>
      <c r="B15" s="7" t="s">
        <v>12</v>
      </c>
      <c r="C15" s="39">
        <v>0</v>
      </c>
      <c r="D15" s="39">
        <v>0</v>
      </c>
      <c r="E15" s="39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76">
        <v>0</v>
      </c>
      <c r="L15" s="76">
        <v>0</v>
      </c>
      <c r="M15" s="76">
        <v>0</v>
      </c>
      <c r="N15" s="35">
        <v>0</v>
      </c>
      <c r="O15" s="6"/>
      <c r="P15" s="6"/>
      <c r="Q15" s="6"/>
      <c r="R15" s="6"/>
    </row>
    <row r="16" spans="1:18" ht="48.75" customHeight="1" thickBot="1">
      <c r="A16" s="110"/>
      <c r="B16" s="7" t="s">
        <v>13</v>
      </c>
      <c r="C16" s="39">
        <v>0</v>
      </c>
      <c r="D16" s="39">
        <v>0</v>
      </c>
      <c r="E16" s="39">
        <v>0</v>
      </c>
      <c r="F16" s="35">
        <v>0</v>
      </c>
      <c r="G16" s="34">
        <v>0</v>
      </c>
      <c r="H16" s="34">
        <v>0</v>
      </c>
      <c r="I16" s="34">
        <v>0</v>
      </c>
      <c r="J16" s="35">
        <v>0</v>
      </c>
      <c r="K16" s="76">
        <v>0</v>
      </c>
      <c r="L16" s="76">
        <v>0</v>
      </c>
      <c r="M16" s="76">
        <v>0</v>
      </c>
      <c r="N16" s="35">
        <v>0</v>
      </c>
      <c r="O16" s="6"/>
      <c r="P16" s="6"/>
      <c r="Q16" s="6"/>
      <c r="R16" s="6"/>
    </row>
    <row r="17" spans="1:18" ht="30.75" thickBot="1">
      <c r="A17" s="111"/>
      <c r="B17" s="7" t="s">
        <v>14</v>
      </c>
      <c r="C17" s="39">
        <v>0</v>
      </c>
      <c r="D17" s="39">
        <v>0</v>
      </c>
      <c r="E17" s="39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76">
        <v>0</v>
      </c>
      <c r="L17" s="76">
        <v>0</v>
      </c>
      <c r="M17" s="76">
        <v>0</v>
      </c>
      <c r="N17" s="35">
        <v>0</v>
      </c>
      <c r="O17" s="6"/>
      <c r="P17" s="6"/>
      <c r="Q17" s="6"/>
      <c r="R17" s="6"/>
    </row>
    <row r="18" spans="1:18" ht="15.75" customHeight="1" thickBot="1">
      <c r="A18" s="109" t="s">
        <v>126</v>
      </c>
      <c r="B18" s="5" t="s">
        <v>10</v>
      </c>
      <c r="C18" s="39">
        <v>0</v>
      </c>
      <c r="D18" s="39">
        <v>0</v>
      </c>
      <c r="E18" s="39">
        <v>0</v>
      </c>
      <c r="F18" s="35">
        <v>0</v>
      </c>
      <c r="G18" s="34">
        <v>1359.26</v>
      </c>
      <c r="H18" s="34">
        <v>809.84</v>
      </c>
      <c r="I18" s="34">
        <v>809.84</v>
      </c>
      <c r="J18" s="35">
        <v>0</v>
      </c>
      <c r="K18" s="76">
        <v>809.84</v>
      </c>
      <c r="L18" s="76">
        <v>809.84</v>
      </c>
      <c r="M18" s="76">
        <v>809.84</v>
      </c>
      <c r="N18" s="35">
        <f>M18/K18</f>
        <v>1</v>
      </c>
      <c r="O18" s="6"/>
      <c r="P18" s="6"/>
      <c r="Q18" s="6"/>
      <c r="R18" s="6"/>
    </row>
    <row r="19" spans="1:18" ht="45.75" thickBot="1">
      <c r="A19" s="110"/>
      <c r="B19" s="7" t="s">
        <v>36</v>
      </c>
      <c r="C19" s="39">
        <v>0</v>
      </c>
      <c r="D19" s="39">
        <v>0</v>
      </c>
      <c r="E19" s="39">
        <v>0</v>
      </c>
      <c r="F19" s="35">
        <v>0</v>
      </c>
      <c r="G19" s="34">
        <v>1359.26</v>
      </c>
      <c r="H19" s="34">
        <v>809.84</v>
      </c>
      <c r="I19" s="34">
        <v>809.84</v>
      </c>
      <c r="J19" s="35">
        <v>0</v>
      </c>
      <c r="K19" s="76">
        <v>809.84</v>
      </c>
      <c r="L19" s="76">
        <v>809.84</v>
      </c>
      <c r="M19" s="76">
        <v>809.84</v>
      </c>
      <c r="N19" s="35">
        <f t="shared" ref="N19" si="3">M19/K19</f>
        <v>1</v>
      </c>
      <c r="O19" s="6"/>
      <c r="P19" s="6"/>
      <c r="Q19" s="6"/>
      <c r="R19" s="6"/>
    </row>
    <row r="20" spans="1:18" ht="45.75" thickBot="1">
      <c r="A20" s="110"/>
      <c r="B20" s="7" t="s">
        <v>12</v>
      </c>
      <c r="C20" s="39">
        <v>0</v>
      </c>
      <c r="D20" s="39">
        <v>0</v>
      </c>
      <c r="E20" s="39">
        <v>0</v>
      </c>
      <c r="F20" s="35">
        <v>0</v>
      </c>
      <c r="G20" s="34">
        <v>0</v>
      </c>
      <c r="H20" s="34">
        <v>0</v>
      </c>
      <c r="I20" s="34">
        <v>0</v>
      </c>
      <c r="J20" s="35">
        <v>0</v>
      </c>
      <c r="K20" s="76">
        <v>0</v>
      </c>
      <c r="L20" s="76">
        <v>0</v>
      </c>
      <c r="M20" s="76">
        <v>0</v>
      </c>
      <c r="N20" s="35">
        <v>0</v>
      </c>
      <c r="O20" s="6"/>
      <c r="P20" s="6"/>
      <c r="Q20" s="6"/>
      <c r="R20" s="6"/>
    </row>
    <row r="21" spans="1:18" ht="45.75" thickBot="1">
      <c r="A21" s="110"/>
      <c r="B21" s="7" t="s">
        <v>13</v>
      </c>
      <c r="C21" s="39">
        <v>0</v>
      </c>
      <c r="D21" s="39">
        <v>0</v>
      </c>
      <c r="E21" s="39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8" ht="30.75" thickBot="1">
      <c r="A22" s="111"/>
      <c r="B22" s="7" t="s">
        <v>14</v>
      </c>
      <c r="C22" s="39">
        <v>0</v>
      </c>
      <c r="D22" s="39">
        <v>0</v>
      </c>
      <c r="E22" s="39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76">
        <v>0</v>
      </c>
      <c r="L22" s="76">
        <v>0</v>
      </c>
      <c r="M22" s="76">
        <v>0</v>
      </c>
      <c r="N22" s="35">
        <v>0</v>
      </c>
      <c r="O22" s="6"/>
      <c r="P22" s="6"/>
      <c r="Q22" s="6"/>
      <c r="R22" s="6"/>
    </row>
    <row r="23" spans="1:18" ht="15.75" thickBot="1">
      <c r="A23" s="112" t="s">
        <v>105</v>
      </c>
      <c r="B23" s="5" t="s">
        <v>10</v>
      </c>
      <c r="C23" s="34">
        <v>394.6</v>
      </c>
      <c r="D23" s="39">
        <v>0</v>
      </c>
      <c r="E23" s="39">
        <v>0</v>
      </c>
      <c r="F23" s="35">
        <f t="shared" si="0"/>
        <v>0</v>
      </c>
      <c r="G23" s="34">
        <v>300</v>
      </c>
      <c r="H23" s="34">
        <v>0</v>
      </c>
      <c r="I23" s="34">
        <v>0</v>
      </c>
      <c r="J23" s="35">
        <v>0</v>
      </c>
      <c r="K23" s="76">
        <v>300</v>
      </c>
      <c r="L23" s="76">
        <v>0</v>
      </c>
      <c r="M23" s="76">
        <v>0</v>
      </c>
      <c r="N23" s="35">
        <v>0</v>
      </c>
      <c r="O23" s="6"/>
      <c r="P23" s="6"/>
      <c r="Q23" s="6"/>
      <c r="R23" s="6"/>
    </row>
    <row r="24" spans="1:18" ht="48.75" customHeight="1" thickBot="1">
      <c r="A24" s="110"/>
      <c r="B24" s="7" t="s">
        <v>36</v>
      </c>
      <c r="C24" s="34">
        <v>394.6</v>
      </c>
      <c r="D24" s="39">
        <v>0</v>
      </c>
      <c r="E24" s="39">
        <v>0</v>
      </c>
      <c r="F24" s="35">
        <f t="shared" si="0"/>
        <v>0</v>
      </c>
      <c r="G24" s="34">
        <v>300</v>
      </c>
      <c r="H24" s="34">
        <v>0</v>
      </c>
      <c r="I24" s="34">
        <v>0</v>
      </c>
      <c r="J24" s="35">
        <v>0</v>
      </c>
      <c r="K24" s="76">
        <v>300</v>
      </c>
      <c r="L24" s="76">
        <v>0</v>
      </c>
      <c r="M24" s="76">
        <v>0</v>
      </c>
      <c r="N24" s="35">
        <v>0</v>
      </c>
      <c r="O24" s="6"/>
      <c r="P24" s="6"/>
      <c r="Q24" s="6"/>
      <c r="R24" s="6"/>
    </row>
    <row r="25" spans="1:18" ht="45.75" thickBot="1">
      <c r="A25" s="110"/>
      <c r="B25" s="7" t="s">
        <v>12</v>
      </c>
      <c r="C25" s="34">
        <v>0</v>
      </c>
      <c r="D25" s="39">
        <v>0</v>
      </c>
      <c r="E25" s="39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76">
        <v>0</v>
      </c>
      <c r="L25" s="76">
        <v>0</v>
      </c>
      <c r="M25" s="76">
        <v>0</v>
      </c>
      <c r="N25" s="35">
        <v>0</v>
      </c>
      <c r="O25" s="6"/>
      <c r="P25" s="6"/>
      <c r="Q25" s="6"/>
      <c r="R25" s="6"/>
    </row>
    <row r="26" spans="1:18" ht="46.5" customHeight="1" thickBot="1">
      <c r="A26" s="110"/>
      <c r="B26" s="7" t="s">
        <v>13</v>
      </c>
      <c r="C26" s="34">
        <v>0</v>
      </c>
      <c r="D26" s="39">
        <v>0</v>
      </c>
      <c r="E26" s="39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76">
        <v>0</v>
      </c>
      <c r="L26" s="76">
        <v>0</v>
      </c>
      <c r="M26" s="76">
        <v>0</v>
      </c>
      <c r="N26" s="35">
        <v>0</v>
      </c>
      <c r="O26" s="6"/>
      <c r="P26" s="6"/>
      <c r="Q26" s="6"/>
      <c r="R26" s="6"/>
    </row>
    <row r="27" spans="1:18" ht="30.75" thickBot="1">
      <c r="A27" s="111"/>
      <c r="B27" s="7" t="s">
        <v>14</v>
      </c>
      <c r="C27" s="34">
        <v>0</v>
      </c>
      <c r="D27" s="39">
        <v>0</v>
      </c>
      <c r="E27" s="39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76">
        <v>0</v>
      </c>
      <c r="L27" s="76">
        <v>0</v>
      </c>
      <c r="M27" s="76">
        <v>0</v>
      </c>
      <c r="N27" s="35">
        <v>0</v>
      </c>
      <c r="O27" s="6"/>
      <c r="P27" s="6"/>
      <c r="Q27" s="6"/>
      <c r="R27" s="6"/>
    </row>
    <row r="28" spans="1:18" ht="15.75" thickBot="1">
      <c r="A28" s="112" t="s">
        <v>106</v>
      </c>
      <c r="B28" s="5" t="s">
        <v>10</v>
      </c>
      <c r="C28" s="39">
        <v>9500</v>
      </c>
      <c r="D28" s="39">
        <v>0</v>
      </c>
      <c r="E28" s="39">
        <v>0</v>
      </c>
      <c r="F28" s="35">
        <f t="shared" si="0"/>
        <v>0</v>
      </c>
      <c r="G28" s="34">
        <v>10000</v>
      </c>
      <c r="H28" s="34">
        <v>9676.2199999999993</v>
      </c>
      <c r="I28" s="34">
        <v>9676.2199999999993</v>
      </c>
      <c r="J28" s="35">
        <f>I28/G28</f>
        <v>0.96762199999999998</v>
      </c>
      <c r="K28" s="76">
        <v>9692.41</v>
      </c>
      <c r="L28" s="76">
        <v>9676.2199999999993</v>
      </c>
      <c r="M28" s="76">
        <v>9676.2199999999993</v>
      </c>
      <c r="N28" s="35">
        <f>M28/K28</f>
        <v>0.99832962080638354</v>
      </c>
      <c r="O28" s="6"/>
      <c r="P28" s="6"/>
      <c r="Q28" s="6"/>
      <c r="R28" s="6"/>
    </row>
    <row r="29" spans="1:18" ht="45.75" thickBot="1">
      <c r="A29" s="110"/>
      <c r="B29" s="7" t="s">
        <v>36</v>
      </c>
      <c r="C29" s="39">
        <v>9500</v>
      </c>
      <c r="D29" s="39">
        <v>0</v>
      </c>
      <c r="E29" s="39">
        <v>0</v>
      </c>
      <c r="F29" s="35">
        <f t="shared" si="0"/>
        <v>0</v>
      </c>
      <c r="G29" s="34">
        <v>10000</v>
      </c>
      <c r="H29" s="34">
        <v>9676.2199999999993</v>
      </c>
      <c r="I29" s="34">
        <v>9676.2199999999993</v>
      </c>
      <c r="J29" s="35">
        <f t="shared" ref="J29" si="4">I29/G29</f>
        <v>0.96762199999999998</v>
      </c>
      <c r="K29" s="76">
        <v>9692.41</v>
      </c>
      <c r="L29" s="76">
        <v>9676.2199999999993</v>
      </c>
      <c r="M29" s="76">
        <v>9676.2199999999993</v>
      </c>
      <c r="N29" s="35">
        <f t="shared" ref="N29" si="5">M29/K29</f>
        <v>0.99832962080638354</v>
      </c>
      <c r="O29" s="6"/>
      <c r="P29" s="6"/>
      <c r="Q29" s="6"/>
      <c r="R29" s="6"/>
    </row>
    <row r="30" spans="1:18" ht="45.75" thickBot="1">
      <c r="A30" s="110"/>
      <c r="B30" s="7" t="s">
        <v>12</v>
      </c>
      <c r="C30" s="39">
        <v>0</v>
      </c>
      <c r="D30" s="39">
        <v>0</v>
      </c>
      <c r="E30" s="39">
        <v>0</v>
      </c>
      <c r="F30" s="35">
        <v>0</v>
      </c>
      <c r="G30" s="34">
        <v>0</v>
      </c>
      <c r="H30" s="34">
        <v>0</v>
      </c>
      <c r="I30" s="34">
        <v>0</v>
      </c>
      <c r="J30" s="35">
        <v>0</v>
      </c>
      <c r="K30" s="76">
        <v>0</v>
      </c>
      <c r="L30" s="76">
        <v>0</v>
      </c>
      <c r="M30" s="76">
        <v>0</v>
      </c>
      <c r="N30" s="35">
        <v>0</v>
      </c>
      <c r="O30" s="6"/>
      <c r="P30" s="6"/>
      <c r="Q30" s="6"/>
      <c r="R30" s="6"/>
    </row>
    <row r="31" spans="1:18" ht="45.75" thickBot="1">
      <c r="A31" s="110"/>
      <c r="B31" s="7" t="s">
        <v>13</v>
      </c>
      <c r="C31" s="39">
        <v>0</v>
      </c>
      <c r="D31" s="39">
        <v>0</v>
      </c>
      <c r="E31" s="39">
        <v>0</v>
      </c>
      <c r="F31" s="35">
        <v>0</v>
      </c>
      <c r="G31" s="34">
        <v>0</v>
      </c>
      <c r="H31" s="34">
        <v>0</v>
      </c>
      <c r="I31" s="34">
        <v>0</v>
      </c>
      <c r="J31" s="35">
        <v>0</v>
      </c>
      <c r="K31" s="76">
        <v>0</v>
      </c>
      <c r="L31" s="76">
        <v>0</v>
      </c>
      <c r="M31" s="76">
        <v>0</v>
      </c>
      <c r="N31" s="35">
        <v>0</v>
      </c>
      <c r="O31" s="6"/>
      <c r="P31" s="6"/>
      <c r="Q31" s="6"/>
      <c r="R31" s="6"/>
    </row>
    <row r="32" spans="1:18" ht="30.75" thickBot="1">
      <c r="A32" s="117"/>
      <c r="B32" s="7" t="s">
        <v>14</v>
      </c>
      <c r="C32" s="39">
        <v>0</v>
      </c>
      <c r="D32" s="39">
        <v>0</v>
      </c>
      <c r="E32" s="39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76">
        <v>0</v>
      </c>
      <c r="L32" s="76">
        <v>0</v>
      </c>
      <c r="M32" s="76">
        <v>0</v>
      </c>
      <c r="N32" s="35">
        <v>0</v>
      </c>
      <c r="O32" s="6"/>
      <c r="P32" s="6"/>
      <c r="Q32" s="6"/>
      <c r="R32" s="6"/>
    </row>
    <row r="33" spans="1:18" ht="15.75" thickBot="1">
      <c r="A33" s="109" t="s">
        <v>15</v>
      </c>
      <c r="B33" s="5" t="s">
        <v>10</v>
      </c>
      <c r="C33" s="42">
        <f>C13+C23+C28</f>
        <v>11296.9</v>
      </c>
      <c r="D33" s="42">
        <f t="shared" ref="D33:E33" si="6">D13+D23+D28</f>
        <v>0</v>
      </c>
      <c r="E33" s="42">
        <f t="shared" si="6"/>
        <v>0</v>
      </c>
      <c r="F33" s="37">
        <f t="shared" si="0"/>
        <v>0</v>
      </c>
      <c r="G33" s="36">
        <f>G13+G18+G23+G28</f>
        <v>13061.56</v>
      </c>
      <c r="H33" s="36">
        <f t="shared" ref="H33:I33" si="7">H13+H18+H23+H28</f>
        <v>11214.75</v>
      </c>
      <c r="I33" s="36">
        <f t="shared" si="7"/>
        <v>11214.75</v>
      </c>
      <c r="J33" s="37">
        <f>I33/G33</f>
        <v>0.85860724140148659</v>
      </c>
      <c r="K33" s="77">
        <f>K13+K18+K23+K28</f>
        <v>12204.55</v>
      </c>
      <c r="L33" s="77">
        <f t="shared" ref="L33:M33" si="8">L13+L18+L23+L28</f>
        <v>11214.75</v>
      </c>
      <c r="M33" s="77">
        <f t="shared" si="8"/>
        <v>11214.75</v>
      </c>
      <c r="N33" s="35">
        <f>M33/K33</f>
        <v>0.91889909910648082</v>
      </c>
      <c r="O33" s="6"/>
      <c r="P33" s="6"/>
      <c r="Q33" s="6"/>
      <c r="R33" s="6"/>
    </row>
    <row r="34" spans="1:18" ht="52.5" customHeight="1" thickBot="1">
      <c r="A34" s="110"/>
      <c r="B34" s="7" t="s">
        <v>36</v>
      </c>
      <c r="C34" s="39">
        <f>C14+C24+C29</f>
        <v>11296.9</v>
      </c>
      <c r="D34" s="39">
        <f t="shared" ref="D34:E37" si="9">D14+D24+D29</f>
        <v>0</v>
      </c>
      <c r="E34" s="39">
        <f t="shared" si="9"/>
        <v>0</v>
      </c>
      <c r="F34" s="35">
        <f t="shared" si="0"/>
        <v>0</v>
      </c>
      <c r="G34" s="34">
        <f t="shared" ref="G34:I37" si="10">G14+G19+G24+G29</f>
        <v>13061.56</v>
      </c>
      <c r="H34" s="34">
        <f t="shared" si="10"/>
        <v>11214.96</v>
      </c>
      <c r="I34" s="34">
        <f t="shared" si="10"/>
        <v>11214.96</v>
      </c>
      <c r="J34" s="35">
        <f t="shared" ref="J34" si="11">I34/G34</f>
        <v>0.85862331911349021</v>
      </c>
      <c r="K34" s="77">
        <f t="shared" ref="K34:M37" si="12">K14+K19+K24+K29</f>
        <v>12204.55</v>
      </c>
      <c r="L34" s="77">
        <f t="shared" si="12"/>
        <v>11214.75</v>
      </c>
      <c r="M34" s="77">
        <f t="shared" si="12"/>
        <v>11214.75</v>
      </c>
      <c r="N34" s="35">
        <f>M34/K34</f>
        <v>0.91889909910648082</v>
      </c>
      <c r="O34" s="6"/>
      <c r="P34" s="6"/>
      <c r="Q34" s="6"/>
      <c r="R34" s="6"/>
    </row>
    <row r="35" spans="1:18" ht="45.75" thickBot="1">
      <c r="A35" s="110"/>
      <c r="B35" s="7" t="s">
        <v>12</v>
      </c>
      <c r="C35" s="39">
        <f>C15+C25+C30</f>
        <v>0</v>
      </c>
      <c r="D35" s="39">
        <f t="shared" si="9"/>
        <v>0</v>
      </c>
      <c r="E35" s="39">
        <f t="shared" si="9"/>
        <v>0</v>
      </c>
      <c r="F35" s="35">
        <v>0</v>
      </c>
      <c r="G35" s="34">
        <f t="shared" si="10"/>
        <v>0</v>
      </c>
      <c r="H35" s="34">
        <f t="shared" si="10"/>
        <v>0</v>
      </c>
      <c r="I35" s="34">
        <f t="shared" si="10"/>
        <v>0</v>
      </c>
      <c r="J35" s="35">
        <v>0</v>
      </c>
      <c r="K35" s="77">
        <f t="shared" si="12"/>
        <v>0</v>
      </c>
      <c r="L35" s="77">
        <f t="shared" si="12"/>
        <v>0</v>
      </c>
      <c r="M35" s="77">
        <f t="shared" si="12"/>
        <v>0</v>
      </c>
      <c r="N35" s="35">
        <v>0</v>
      </c>
      <c r="O35" s="6"/>
      <c r="P35" s="6"/>
      <c r="Q35" s="6"/>
      <c r="R35" s="6"/>
    </row>
    <row r="36" spans="1:18" ht="45.75" thickBot="1">
      <c r="A36" s="110"/>
      <c r="B36" s="7" t="s">
        <v>13</v>
      </c>
      <c r="C36" s="39">
        <f>C16+C26+C31</f>
        <v>0</v>
      </c>
      <c r="D36" s="39">
        <f t="shared" si="9"/>
        <v>0</v>
      </c>
      <c r="E36" s="39">
        <f t="shared" si="9"/>
        <v>0</v>
      </c>
      <c r="F36" s="35">
        <v>0</v>
      </c>
      <c r="G36" s="34">
        <f t="shared" si="10"/>
        <v>0</v>
      </c>
      <c r="H36" s="34">
        <f t="shared" si="10"/>
        <v>0</v>
      </c>
      <c r="I36" s="34">
        <f t="shared" si="10"/>
        <v>0</v>
      </c>
      <c r="J36" s="35">
        <v>0</v>
      </c>
      <c r="K36" s="77">
        <f t="shared" si="12"/>
        <v>0</v>
      </c>
      <c r="L36" s="77">
        <f t="shared" si="12"/>
        <v>0</v>
      </c>
      <c r="M36" s="77">
        <f t="shared" si="12"/>
        <v>0</v>
      </c>
      <c r="N36" s="35">
        <v>0</v>
      </c>
      <c r="O36" s="6"/>
      <c r="P36" s="6"/>
      <c r="Q36" s="6"/>
      <c r="R36" s="6"/>
    </row>
    <row r="37" spans="1:18" ht="30.75" thickBot="1">
      <c r="A37" s="111"/>
      <c r="B37" s="7" t="s">
        <v>14</v>
      </c>
      <c r="C37" s="39">
        <f>C17+C27+C32</f>
        <v>0</v>
      </c>
      <c r="D37" s="39">
        <f t="shared" si="9"/>
        <v>0</v>
      </c>
      <c r="E37" s="39">
        <f t="shared" si="9"/>
        <v>0</v>
      </c>
      <c r="F37" s="35">
        <v>0</v>
      </c>
      <c r="G37" s="34">
        <f t="shared" si="10"/>
        <v>0</v>
      </c>
      <c r="H37" s="34">
        <f t="shared" si="10"/>
        <v>0</v>
      </c>
      <c r="I37" s="34">
        <f t="shared" si="10"/>
        <v>0</v>
      </c>
      <c r="J37" s="35">
        <v>0</v>
      </c>
      <c r="K37" s="77">
        <f t="shared" si="12"/>
        <v>0</v>
      </c>
      <c r="L37" s="77">
        <f t="shared" si="12"/>
        <v>0</v>
      </c>
      <c r="M37" s="77">
        <f t="shared" si="12"/>
        <v>0</v>
      </c>
      <c r="N37" s="35">
        <v>0</v>
      </c>
      <c r="O37" s="6"/>
      <c r="P37" s="6"/>
      <c r="Q37" s="6"/>
      <c r="R37" s="6"/>
    </row>
    <row r="38" spans="1:18">
      <c r="C38" s="15"/>
    </row>
    <row r="39" spans="1:18">
      <c r="A39" s="26" t="s">
        <v>92</v>
      </c>
      <c r="B39" s="27" t="s">
        <v>104</v>
      </c>
    </row>
  </sheetData>
  <mergeCells count="25">
    <mergeCell ref="A28:A32"/>
    <mergeCell ref="A33:A37"/>
    <mergeCell ref="P9:P10"/>
    <mergeCell ref="Q9:Q10"/>
    <mergeCell ref="A12:R12"/>
    <mergeCell ref="A18:A22"/>
    <mergeCell ref="L9:L10"/>
    <mergeCell ref="M9:M10"/>
    <mergeCell ref="N9:N10"/>
    <mergeCell ref="A5:R5"/>
    <mergeCell ref="R9:R10"/>
    <mergeCell ref="A13:A17"/>
    <mergeCell ref="A23:A2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  <mergeCell ref="K8:N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R24"/>
  <sheetViews>
    <sheetView topLeftCell="A7" workbookViewId="0">
      <selection activeCell="M18" sqref="M18"/>
    </sheetView>
  </sheetViews>
  <sheetFormatPr defaultRowHeight="15"/>
  <cols>
    <col min="1" max="1" width="22.85546875" customWidth="1"/>
    <col min="2" max="2" width="26.42578125" customWidth="1"/>
    <col min="5" max="5" width="9.85546875" customWidth="1"/>
    <col min="9" max="9" width="10.42578125" customWidth="1"/>
    <col min="13" max="13" width="9.85546875" customWidth="1"/>
    <col min="17" max="17" width="11.140625" customWidth="1"/>
  </cols>
  <sheetData>
    <row r="3" spans="1:18">
      <c r="I3" s="1" t="s">
        <v>111</v>
      </c>
    </row>
    <row r="5" spans="1:18" ht="43.5" customHeight="1">
      <c r="A5" s="106" t="s">
        <v>61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101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22.5" customHeight="1" thickBot="1">
      <c r="A12" s="118" t="s">
        <v>62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12" t="s">
        <v>107</v>
      </c>
      <c r="B13" s="5" t="s">
        <v>10</v>
      </c>
      <c r="C13" s="39">
        <f>C14+C15+C16+C17</f>
        <v>2351</v>
      </c>
      <c r="D13" s="34">
        <v>0</v>
      </c>
      <c r="E13" s="34">
        <v>0</v>
      </c>
      <c r="F13" s="35">
        <f>E13/C13</f>
        <v>0</v>
      </c>
      <c r="G13" s="34">
        <v>2351</v>
      </c>
      <c r="H13" s="34">
        <v>0</v>
      </c>
      <c r="I13" s="34">
        <v>0</v>
      </c>
      <c r="J13" s="35">
        <f>I13/G13</f>
        <v>0</v>
      </c>
      <c r="K13" s="34">
        <v>2351</v>
      </c>
      <c r="L13" s="34">
        <v>2351</v>
      </c>
      <c r="M13" s="34">
        <v>2351</v>
      </c>
      <c r="N13" s="35">
        <f>M13/K13</f>
        <v>1</v>
      </c>
      <c r="O13" s="6"/>
      <c r="P13" s="6"/>
      <c r="Q13" s="6"/>
      <c r="R13" s="6"/>
    </row>
    <row r="14" spans="1:18" ht="45.75" thickBot="1">
      <c r="A14" s="110"/>
      <c r="B14" s="7" t="s">
        <v>36</v>
      </c>
      <c r="C14" s="34">
        <v>250</v>
      </c>
      <c r="D14" s="34">
        <v>0</v>
      </c>
      <c r="E14" s="34">
        <v>0</v>
      </c>
      <c r="F14" s="35">
        <f t="shared" ref="F14:F19" si="0">E14/C14</f>
        <v>0</v>
      </c>
      <c r="G14" s="34">
        <v>250</v>
      </c>
      <c r="H14" s="34">
        <v>0</v>
      </c>
      <c r="I14" s="34">
        <v>0</v>
      </c>
      <c r="J14" s="35">
        <f t="shared" ref="J14:J21" si="1">I14/G14</f>
        <v>0</v>
      </c>
      <c r="K14" s="34">
        <v>250</v>
      </c>
      <c r="L14" s="34">
        <v>250</v>
      </c>
      <c r="M14" s="34">
        <v>250</v>
      </c>
      <c r="N14" s="35">
        <f t="shared" ref="N14" si="2">M14/K14</f>
        <v>1</v>
      </c>
      <c r="O14" s="6"/>
      <c r="P14" s="6"/>
      <c r="Q14" s="6"/>
      <c r="R14" s="6"/>
    </row>
    <row r="15" spans="1:18" ht="30.75" thickBot="1">
      <c r="A15" s="110"/>
      <c r="B15" s="7" t="s">
        <v>12</v>
      </c>
      <c r="C15" s="34">
        <v>0</v>
      </c>
      <c r="D15" s="34">
        <v>0</v>
      </c>
      <c r="E15" s="34">
        <v>0</v>
      </c>
      <c r="F15" s="35">
        <v>0</v>
      </c>
      <c r="G15" s="34">
        <v>0</v>
      </c>
      <c r="H15" s="34">
        <v>0</v>
      </c>
      <c r="I15" s="34">
        <v>0</v>
      </c>
      <c r="J15" s="35">
        <v>0</v>
      </c>
      <c r="K15" s="34">
        <v>0</v>
      </c>
      <c r="L15" s="34">
        <v>0</v>
      </c>
      <c r="M15" s="34">
        <v>0</v>
      </c>
      <c r="N15" s="35">
        <v>0</v>
      </c>
      <c r="O15" s="6"/>
      <c r="P15" s="6"/>
      <c r="Q15" s="6"/>
      <c r="R15" s="6"/>
    </row>
    <row r="16" spans="1:18" ht="30.75" thickBot="1">
      <c r="A16" s="110"/>
      <c r="B16" s="7" t="s">
        <v>13</v>
      </c>
      <c r="C16" s="34">
        <v>2101</v>
      </c>
      <c r="D16" s="34">
        <v>0</v>
      </c>
      <c r="E16" s="34">
        <v>0</v>
      </c>
      <c r="F16" s="35">
        <v>0</v>
      </c>
      <c r="G16" s="34">
        <v>2101</v>
      </c>
      <c r="H16" s="34">
        <v>0</v>
      </c>
      <c r="I16" s="34">
        <v>0</v>
      </c>
      <c r="J16" s="35">
        <v>0</v>
      </c>
      <c r="K16" s="34">
        <v>2101</v>
      </c>
      <c r="L16" s="34">
        <v>2101</v>
      </c>
      <c r="M16" s="34">
        <v>2101</v>
      </c>
      <c r="N16" s="35">
        <f>M16/K16</f>
        <v>1</v>
      </c>
      <c r="O16" s="6"/>
      <c r="P16" s="6"/>
      <c r="Q16" s="6"/>
      <c r="R16" s="6"/>
    </row>
    <row r="17" spans="1:18" ht="30.75" customHeight="1" thickBot="1">
      <c r="A17" s="111"/>
      <c r="B17" s="7" t="s">
        <v>14</v>
      </c>
      <c r="C17" s="34">
        <v>0</v>
      </c>
      <c r="D17" s="34">
        <v>0</v>
      </c>
      <c r="E17" s="34">
        <v>0</v>
      </c>
      <c r="F17" s="35">
        <v>0</v>
      </c>
      <c r="G17" s="34">
        <v>0</v>
      </c>
      <c r="H17" s="34">
        <v>0</v>
      </c>
      <c r="I17" s="34">
        <v>0</v>
      </c>
      <c r="J17" s="35">
        <v>0</v>
      </c>
      <c r="K17" s="34">
        <v>0</v>
      </c>
      <c r="L17" s="34">
        <v>0</v>
      </c>
      <c r="M17" s="34">
        <v>0</v>
      </c>
      <c r="N17" s="35">
        <v>0</v>
      </c>
      <c r="O17" s="6"/>
      <c r="P17" s="6"/>
      <c r="Q17" s="6"/>
      <c r="R17" s="6"/>
    </row>
    <row r="18" spans="1:18" ht="30.75" customHeight="1" thickBot="1">
      <c r="A18" s="109" t="s">
        <v>15</v>
      </c>
      <c r="B18" s="5" t="s">
        <v>10</v>
      </c>
      <c r="C18" s="42">
        <f>C13</f>
        <v>2351</v>
      </c>
      <c r="D18" s="36">
        <v>0</v>
      </c>
      <c r="E18" s="36">
        <v>0</v>
      </c>
      <c r="F18" s="37">
        <v>0</v>
      </c>
      <c r="G18" s="36">
        <f>G13</f>
        <v>2351</v>
      </c>
      <c r="H18" s="36">
        <f t="shared" ref="H18:I18" si="3">H13</f>
        <v>0</v>
      </c>
      <c r="I18" s="36">
        <f t="shared" si="3"/>
        <v>0</v>
      </c>
      <c r="J18" s="37">
        <f t="shared" si="1"/>
        <v>0</v>
      </c>
      <c r="K18" s="36">
        <v>2351</v>
      </c>
      <c r="L18" s="36">
        <v>2351</v>
      </c>
      <c r="M18" s="36">
        <v>2351</v>
      </c>
      <c r="N18" s="37">
        <f>M18/K18</f>
        <v>1</v>
      </c>
      <c r="O18" s="6"/>
      <c r="P18" s="6"/>
      <c r="Q18" s="6"/>
      <c r="R18" s="6"/>
    </row>
    <row r="19" spans="1:18" ht="45.75" thickBot="1">
      <c r="A19" s="110"/>
      <c r="B19" s="7" t="s">
        <v>36</v>
      </c>
      <c r="C19" s="39">
        <f t="shared" ref="C19:C22" si="4">C14</f>
        <v>250</v>
      </c>
      <c r="D19" s="34">
        <v>0</v>
      </c>
      <c r="E19" s="34">
        <v>0</v>
      </c>
      <c r="F19" s="35">
        <f t="shared" si="0"/>
        <v>0</v>
      </c>
      <c r="G19" s="34">
        <f t="shared" ref="G19:I22" si="5">G14</f>
        <v>250</v>
      </c>
      <c r="H19" s="34">
        <f t="shared" si="5"/>
        <v>0</v>
      </c>
      <c r="I19" s="34">
        <f t="shared" si="5"/>
        <v>0</v>
      </c>
      <c r="J19" s="35">
        <f t="shared" si="1"/>
        <v>0</v>
      </c>
      <c r="K19" s="34">
        <v>250</v>
      </c>
      <c r="L19" s="34">
        <v>250</v>
      </c>
      <c r="M19" s="34">
        <v>250</v>
      </c>
      <c r="N19" s="35">
        <f t="shared" ref="N19" si="6">M19/K19</f>
        <v>1</v>
      </c>
      <c r="O19" s="6"/>
      <c r="P19" s="6"/>
      <c r="Q19" s="6"/>
      <c r="R19" s="6"/>
    </row>
    <row r="20" spans="1:18" ht="30.75" thickBot="1">
      <c r="A20" s="110"/>
      <c r="B20" s="7" t="s">
        <v>12</v>
      </c>
      <c r="C20" s="39">
        <f t="shared" si="4"/>
        <v>0</v>
      </c>
      <c r="D20" s="34">
        <v>0</v>
      </c>
      <c r="E20" s="34">
        <v>0</v>
      </c>
      <c r="F20" s="35">
        <v>0</v>
      </c>
      <c r="G20" s="34">
        <f t="shared" si="5"/>
        <v>0</v>
      </c>
      <c r="H20" s="34">
        <f t="shared" ref="H20:I20" si="7">H15</f>
        <v>0</v>
      </c>
      <c r="I20" s="34">
        <f t="shared" si="7"/>
        <v>0</v>
      </c>
      <c r="J20" s="35">
        <v>0</v>
      </c>
      <c r="K20" s="34">
        <v>0</v>
      </c>
      <c r="L20" s="34">
        <v>0</v>
      </c>
      <c r="M20" s="34">
        <v>0</v>
      </c>
      <c r="N20" s="35">
        <v>0</v>
      </c>
      <c r="O20" s="6"/>
      <c r="P20" s="6"/>
      <c r="Q20" s="6"/>
      <c r="R20" s="6"/>
    </row>
    <row r="21" spans="1:18" ht="30.75" thickBot="1">
      <c r="A21" s="110"/>
      <c r="B21" s="7" t="s">
        <v>13</v>
      </c>
      <c r="C21" s="39">
        <f t="shared" si="4"/>
        <v>2101</v>
      </c>
      <c r="D21" s="34">
        <v>0</v>
      </c>
      <c r="E21" s="34">
        <v>0</v>
      </c>
      <c r="F21" s="35">
        <v>0</v>
      </c>
      <c r="G21" s="34">
        <f t="shared" si="5"/>
        <v>2101</v>
      </c>
      <c r="H21" s="34">
        <f t="shared" ref="H21:I21" si="8">H16</f>
        <v>0</v>
      </c>
      <c r="I21" s="34">
        <f t="shared" si="8"/>
        <v>0</v>
      </c>
      <c r="J21" s="35">
        <f t="shared" si="1"/>
        <v>0</v>
      </c>
      <c r="K21" s="34">
        <v>2101</v>
      </c>
      <c r="L21" s="34">
        <v>2101</v>
      </c>
      <c r="M21" s="34">
        <v>2101</v>
      </c>
      <c r="N21" s="35">
        <v>1</v>
      </c>
      <c r="O21" s="6"/>
      <c r="P21" s="6"/>
      <c r="Q21" s="6"/>
      <c r="R21" s="6"/>
    </row>
    <row r="22" spans="1:18" ht="15.75" thickBot="1">
      <c r="A22" s="111"/>
      <c r="B22" s="7" t="s">
        <v>14</v>
      </c>
      <c r="C22" s="39">
        <f t="shared" si="4"/>
        <v>0</v>
      </c>
      <c r="D22" s="34">
        <v>0</v>
      </c>
      <c r="E22" s="34">
        <v>0</v>
      </c>
      <c r="F22" s="35">
        <v>0</v>
      </c>
      <c r="G22" s="34">
        <f t="shared" si="5"/>
        <v>0</v>
      </c>
      <c r="H22" s="34">
        <f t="shared" ref="H22:I22" si="9">H17</f>
        <v>0</v>
      </c>
      <c r="I22" s="34">
        <f t="shared" si="9"/>
        <v>0</v>
      </c>
      <c r="J22" s="35">
        <v>0</v>
      </c>
      <c r="K22" s="34">
        <v>0</v>
      </c>
      <c r="L22" s="34">
        <v>0</v>
      </c>
      <c r="M22" s="34">
        <v>0</v>
      </c>
      <c r="N22" s="35">
        <v>0</v>
      </c>
      <c r="O22" s="6"/>
      <c r="P22" s="6"/>
      <c r="Q22" s="6"/>
      <c r="R22" s="6"/>
    </row>
    <row r="24" spans="1:18">
      <c r="A24" s="26" t="s">
        <v>92</v>
      </c>
      <c r="B24" s="27" t="s">
        <v>104</v>
      </c>
    </row>
  </sheetData>
  <mergeCells count="22">
    <mergeCell ref="O8:R8"/>
    <mergeCell ref="A12:R12"/>
    <mergeCell ref="K8:N8"/>
    <mergeCell ref="L9:L10"/>
    <mergeCell ref="M9:M10"/>
    <mergeCell ref="N9:N10"/>
    <mergeCell ref="A18:A22"/>
    <mergeCell ref="P9:P10"/>
    <mergeCell ref="Q9:Q10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61"/>
  <sheetViews>
    <sheetView workbookViewId="0">
      <selection activeCell="K55" sqref="K55"/>
    </sheetView>
  </sheetViews>
  <sheetFormatPr defaultRowHeight="15"/>
  <cols>
    <col min="1" max="1" width="16.28515625" customWidth="1"/>
    <col min="2" max="2" width="26.28515625" customWidth="1"/>
    <col min="5" max="5" width="10.28515625" customWidth="1"/>
    <col min="6" max="6" width="11.5703125" customWidth="1"/>
    <col min="9" max="9" width="10.28515625" customWidth="1"/>
    <col min="10" max="10" width="10" bestFit="1" customWidth="1"/>
    <col min="11" max="14" width="10" customWidth="1"/>
    <col min="17" max="17" width="10.140625" customWidth="1"/>
  </cols>
  <sheetData>
    <row r="3" spans="1:18">
      <c r="I3" s="1" t="s">
        <v>0</v>
      </c>
    </row>
    <row r="5" spans="1:18" ht="33" customHeight="1">
      <c r="A5" s="106" t="s">
        <v>79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thickBot="1">
      <c r="A8" s="107" t="s">
        <v>1</v>
      </c>
      <c r="B8" s="107" t="s">
        <v>2</v>
      </c>
      <c r="C8" s="114" t="s">
        <v>95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8" t="s">
        <v>69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thickBot="1">
      <c r="A13" s="112" t="s">
        <v>39</v>
      </c>
      <c r="B13" s="5" t="s">
        <v>10</v>
      </c>
      <c r="C13" s="39">
        <v>4030.8</v>
      </c>
      <c r="D13" s="40">
        <v>785.92</v>
      </c>
      <c r="E13" s="40">
        <v>785.92</v>
      </c>
      <c r="F13" s="39">
        <f>E13/C13</f>
        <v>0.19497866428500543</v>
      </c>
      <c r="G13" s="34">
        <v>4030.8</v>
      </c>
      <c r="H13" s="34">
        <v>1276.56</v>
      </c>
      <c r="I13" s="34">
        <v>1276.56</v>
      </c>
      <c r="J13" s="35">
        <f>I13/G13</f>
        <v>0.31670139922596008</v>
      </c>
      <c r="K13" s="76">
        <v>4029.95</v>
      </c>
      <c r="L13" s="76">
        <v>2419.92</v>
      </c>
      <c r="M13" s="76">
        <v>2419.92</v>
      </c>
      <c r="N13" s="35">
        <f>M13/K13</f>
        <v>0.60048387697117833</v>
      </c>
      <c r="O13" s="6"/>
      <c r="P13" s="6"/>
      <c r="Q13" s="6"/>
      <c r="R13" s="6"/>
    </row>
    <row r="14" spans="1:18" ht="45.75" thickBot="1">
      <c r="A14" s="110"/>
      <c r="B14" s="7" t="s">
        <v>36</v>
      </c>
      <c r="C14" s="39">
        <v>4030.8</v>
      </c>
      <c r="D14" s="40">
        <v>785.92</v>
      </c>
      <c r="E14" s="40">
        <v>785.92</v>
      </c>
      <c r="F14" s="39">
        <f t="shared" ref="F14" si="0">E14/C14</f>
        <v>0.19497866428500543</v>
      </c>
      <c r="G14" s="34">
        <v>4030.8</v>
      </c>
      <c r="H14" s="34">
        <v>1279.56</v>
      </c>
      <c r="I14" s="34">
        <v>1279.56</v>
      </c>
      <c r="J14" s="35">
        <f t="shared" ref="J14" si="1">I14/G14</f>
        <v>0.31744566835367666</v>
      </c>
      <c r="K14" s="76">
        <v>4029.95</v>
      </c>
      <c r="L14" s="76">
        <v>2419.9</v>
      </c>
      <c r="M14" s="76">
        <v>2419.92</v>
      </c>
      <c r="N14" s="35">
        <f t="shared" ref="N14" si="2">M14/K14</f>
        <v>0.60048387697117833</v>
      </c>
      <c r="O14" s="6"/>
      <c r="P14" s="6"/>
      <c r="Q14" s="6"/>
      <c r="R14" s="6"/>
    </row>
    <row r="15" spans="1:18" ht="33.75" customHeight="1" thickBot="1">
      <c r="A15" s="110"/>
      <c r="B15" s="7" t="s">
        <v>12</v>
      </c>
      <c r="C15" s="39">
        <v>0</v>
      </c>
      <c r="D15" s="39">
        <v>0</v>
      </c>
      <c r="E15" s="39">
        <v>0</v>
      </c>
      <c r="F15" s="39">
        <v>0</v>
      </c>
      <c r="G15" s="34">
        <v>0</v>
      </c>
      <c r="H15" s="34">
        <v>0</v>
      </c>
      <c r="I15" s="34">
        <v>0</v>
      </c>
      <c r="J15" s="35">
        <v>0</v>
      </c>
      <c r="K15" s="76">
        <v>0</v>
      </c>
      <c r="L15" s="76">
        <v>0</v>
      </c>
      <c r="M15" s="76">
        <v>0</v>
      </c>
      <c r="N15" s="35">
        <v>0</v>
      </c>
      <c r="O15" s="6"/>
      <c r="P15" s="6"/>
      <c r="Q15" s="6"/>
      <c r="R15" s="6"/>
    </row>
    <row r="16" spans="1:18" ht="30.75" customHeight="1" thickBot="1">
      <c r="A16" s="110"/>
      <c r="B16" s="7" t="s">
        <v>13</v>
      </c>
      <c r="C16" s="39">
        <v>0</v>
      </c>
      <c r="D16" s="39">
        <v>0</v>
      </c>
      <c r="E16" s="39">
        <v>0</v>
      </c>
      <c r="F16" s="39">
        <v>0</v>
      </c>
      <c r="G16" s="34">
        <v>0</v>
      </c>
      <c r="H16" s="34">
        <v>0</v>
      </c>
      <c r="I16" s="34">
        <v>0</v>
      </c>
      <c r="J16" s="35">
        <v>0</v>
      </c>
      <c r="K16" s="76">
        <v>0</v>
      </c>
      <c r="L16" s="76">
        <v>0</v>
      </c>
      <c r="M16" s="76">
        <v>0</v>
      </c>
      <c r="N16" s="35">
        <v>0</v>
      </c>
      <c r="O16" s="6"/>
      <c r="P16" s="6"/>
      <c r="Q16" s="6"/>
      <c r="R16" s="6"/>
    </row>
    <row r="17" spans="1:18" ht="15.75" thickBot="1">
      <c r="A17" s="111"/>
      <c r="B17" s="7" t="s">
        <v>14</v>
      </c>
      <c r="C17" s="39">
        <v>0</v>
      </c>
      <c r="D17" s="39">
        <v>0</v>
      </c>
      <c r="E17" s="39">
        <v>0</v>
      </c>
      <c r="F17" s="39">
        <v>0</v>
      </c>
      <c r="G17" s="34">
        <v>0</v>
      </c>
      <c r="H17" s="34">
        <v>0</v>
      </c>
      <c r="I17" s="34">
        <v>0</v>
      </c>
      <c r="J17" s="35">
        <v>0</v>
      </c>
      <c r="K17" s="76">
        <v>0</v>
      </c>
      <c r="L17" s="76">
        <v>0</v>
      </c>
      <c r="M17" s="76">
        <v>0</v>
      </c>
      <c r="N17" s="35">
        <v>0</v>
      </c>
      <c r="O17" s="6"/>
      <c r="P17" s="6"/>
      <c r="Q17" s="6"/>
      <c r="R17" s="6"/>
    </row>
    <row r="18" spans="1:18" ht="15.75" thickBot="1">
      <c r="A18" s="109" t="s">
        <v>109</v>
      </c>
      <c r="B18" s="5" t="s">
        <v>10</v>
      </c>
      <c r="C18" s="39">
        <v>5415.68</v>
      </c>
      <c r="D18" s="39">
        <v>1684.45</v>
      </c>
      <c r="E18" s="39">
        <v>1684.45</v>
      </c>
      <c r="F18" s="39">
        <f>E18/C18</f>
        <v>0.3110320402978019</v>
      </c>
      <c r="G18" s="34">
        <v>5745.88</v>
      </c>
      <c r="H18" s="34">
        <v>3107.88</v>
      </c>
      <c r="I18" s="34">
        <v>3107.88</v>
      </c>
      <c r="J18" s="35">
        <f>I18/G18</f>
        <v>0.54088842788223912</v>
      </c>
      <c r="K18" s="76">
        <v>7018.27</v>
      </c>
      <c r="L18" s="76">
        <v>5408.3</v>
      </c>
      <c r="M18" s="76">
        <v>5408.3</v>
      </c>
      <c r="N18" s="35">
        <f>M18/K18</f>
        <v>0.77060301185334845</v>
      </c>
      <c r="O18" s="6"/>
      <c r="P18" s="6"/>
      <c r="Q18" s="6"/>
      <c r="R18" s="6"/>
    </row>
    <row r="19" spans="1:18" ht="45.75" thickBot="1">
      <c r="A19" s="110"/>
      <c r="B19" s="7" t="s">
        <v>36</v>
      </c>
      <c r="C19" s="39">
        <v>5415.68</v>
      </c>
      <c r="D19" s="39">
        <v>1684.45</v>
      </c>
      <c r="E19" s="39">
        <v>1684.45</v>
      </c>
      <c r="F19" s="39">
        <f t="shared" ref="F19" si="3">E19/C19</f>
        <v>0.3110320402978019</v>
      </c>
      <c r="G19" s="34">
        <v>5745.88</v>
      </c>
      <c r="H19" s="34">
        <v>3107.88</v>
      </c>
      <c r="I19" s="34">
        <v>3107.88</v>
      </c>
      <c r="J19" s="35">
        <f t="shared" ref="J19" si="4">I19/G19</f>
        <v>0.54088842788223912</v>
      </c>
      <c r="K19" s="76">
        <v>7018.27</v>
      </c>
      <c r="L19" s="76">
        <v>5408.3</v>
      </c>
      <c r="M19" s="76">
        <v>5408.3</v>
      </c>
      <c r="N19" s="35">
        <f>M19/K19</f>
        <v>0.77060301185334845</v>
      </c>
      <c r="O19" s="6"/>
      <c r="P19" s="6"/>
      <c r="Q19" s="6"/>
      <c r="R19" s="6"/>
    </row>
    <row r="20" spans="1:18" ht="30.75" customHeight="1" thickBot="1">
      <c r="A20" s="110"/>
      <c r="B20" s="7" t="s">
        <v>12</v>
      </c>
      <c r="C20" s="39">
        <v>0</v>
      </c>
      <c r="D20" s="39">
        <v>0</v>
      </c>
      <c r="E20" s="39">
        <v>0</v>
      </c>
      <c r="F20" s="39">
        <v>0</v>
      </c>
      <c r="G20" s="34">
        <v>0</v>
      </c>
      <c r="H20" s="34">
        <v>0</v>
      </c>
      <c r="I20" s="34">
        <v>0</v>
      </c>
      <c r="J20" s="35">
        <v>0</v>
      </c>
      <c r="K20" s="76">
        <v>0</v>
      </c>
      <c r="L20" s="76">
        <v>0</v>
      </c>
      <c r="M20" s="76">
        <v>0</v>
      </c>
      <c r="N20" s="35">
        <v>0</v>
      </c>
      <c r="O20" s="6"/>
      <c r="P20" s="6"/>
      <c r="Q20" s="6"/>
      <c r="R20" s="6"/>
    </row>
    <row r="21" spans="1:18" ht="33" customHeight="1" thickBot="1">
      <c r="A21" s="110"/>
      <c r="B21" s="7" t="s">
        <v>13</v>
      </c>
      <c r="C21" s="39">
        <v>0</v>
      </c>
      <c r="D21" s="39">
        <v>0</v>
      </c>
      <c r="E21" s="39">
        <v>0</v>
      </c>
      <c r="F21" s="39">
        <v>0</v>
      </c>
      <c r="G21" s="34">
        <v>0</v>
      </c>
      <c r="H21" s="34">
        <v>0</v>
      </c>
      <c r="I21" s="34"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8" ht="21.75" customHeight="1" thickBot="1">
      <c r="A22" s="111"/>
      <c r="B22" s="7" t="s">
        <v>14</v>
      </c>
      <c r="C22" s="39">
        <v>0</v>
      </c>
      <c r="D22" s="39">
        <v>0</v>
      </c>
      <c r="E22" s="39">
        <v>0</v>
      </c>
      <c r="F22" s="39">
        <v>0</v>
      </c>
      <c r="G22" s="34">
        <v>0</v>
      </c>
      <c r="H22" s="34">
        <v>0</v>
      </c>
      <c r="I22" s="34">
        <v>0</v>
      </c>
      <c r="J22" s="35">
        <v>0</v>
      </c>
      <c r="K22" s="76">
        <v>0</v>
      </c>
      <c r="L22" s="76">
        <v>0</v>
      </c>
      <c r="M22" s="76">
        <v>0</v>
      </c>
      <c r="N22" s="35">
        <v>0</v>
      </c>
      <c r="O22" s="6"/>
      <c r="P22" s="6"/>
      <c r="Q22" s="6"/>
      <c r="R22" s="6"/>
    </row>
    <row r="23" spans="1:18" ht="15.75" thickBot="1">
      <c r="A23" s="112" t="s">
        <v>70</v>
      </c>
      <c r="B23" s="5" t="s">
        <v>10</v>
      </c>
      <c r="C23" s="34">
        <v>529.29999999999995</v>
      </c>
      <c r="D23" s="34">
        <v>9.9700000000000006</v>
      </c>
      <c r="E23" s="34">
        <v>9.9700000000000006</v>
      </c>
      <c r="F23" s="35">
        <f>E23/C23</f>
        <v>1.8836198753070094E-2</v>
      </c>
      <c r="G23" s="34">
        <v>529.29999999999995</v>
      </c>
      <c r="H23" s="34">
        <v>242.33</v>
      </c>
      <c r="I23" s="34">
        <v>242.33</v>
      </c>
      <c r="J23" s="35">
        <f>I23/G23</f>
        <v>0.45783109767617614</v>
      </c>
      <c r="K23" s="76">
        <v>529.29999999999995</v>
      </c>
      <c r="L23" s="76">
        <v>259.01</v>
      </c>
      <c r="M23" s="76">
        <v>259.01</v>
      </c>
      <c r="N23" s="35">
        <f>M23/K23</f>
        <v>0.4893444171547327</v>
      </c>
      <c r="O23" s="6"/>
      <c r="P23" s="6"/>
      <c r="Q23" s="6"/>
      <c r="R23" s="6"/>
    </row>
    <row r="24" spans="1:18" ht="45.75" thickBot="1">
      <c r="A24" s="110"/>
      <c r="B24" s="7" t="s">
        <v>36</v>
      </c>
      <c r="C24" s="34">
        <v>529.29999999999995</v>
      </c>
      <c r="D24" s="34">
        <v>9.9700000000000006</v>
      </c>
      <c r="E24" s="34">
        <v>9.9700000000000006</v>
      </c>
      <c r="F24" s="35">
        <f t="shared" ref="F24" si="5">E24/C24</f>
        <v>1.8836198753070094E-2</v>
      </c>
      <c r="G24" s="34">
        <v>529.29999999999995</v>
      </c>
      <c r="H24" s="34">
        <v>242.33</v>
      </c>
      <c r="I24" s="34">
        <v>242.33</v>
      </c>
      <c r="J24" s="35">
        <f>I24/G24</f>
        <v>0.45783109767617614</v>
      </c>
      <c r="K24" s="76">
        <v>529.29999999999995</v>
      </c>
      <c r="L24" s="76">
        <v>259.01</v>
      </c>
      <c r="M24" s="76">
        <v>259.01</v>
      </c>
      <c r="N24" s="35">
        <f>M24/K24</f>
        <v>0.4893444171547327</v>
      </c>
      <c r="O24" s="6"/>
      <c r="P24" s="6"/>
      <c r="Q24" s="6"/>
      <c r="R24" s="6"/>
    </row>
    <row r="25" spans="1:18" ht="30" customHeight="1" thickBot="1">
      <c r="A25" s="110"/>
      <c r="B25" s="7" t="s">
        <v>12</v>
      </c>
      <c r="C25" s="34">
        <v>0</v>
      </c>
      <c r="D25" s="34">
        <v>0</v>
      </c>
      <c r="E25" s="34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76">
        <v>0</v>
      </c>
      <c r="L25" s="76">
        <v>0</v>
      </c>
      <c r="M25" s="76">
        <v>0</v>
      </c>
      <c r="N25" s="35">
        <v>0</v>
      </c>
      <c r="O25" s="6"/>
      <c r="P25" s="6"/>
      <c r="Q25" s="6"/>
      <c r="R25" s="6"/>
    </row>
    <row r="26" spans="1:18" ht="35.25" customHeight="1" thickBot="1">
      <c r="A26" s="110"/>
      <c r="B26" s="7" t="s">
        <v>13</v>
      </c>
      <c r="C26" s="34">
        <v>0</v>
      </c>
      <c r="D26" s="34">
        <v>0</v>
      </c>
      <c r="E26" s="34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76">
        <v>0</v>
      </c>
      <c r="L26" s="76">
        <v>0</v>
      </c>
      <c r="M26" s="76">
        <v>0</v>
      </c>
      <c r="N26" s="35">
        <v>0</v>
      </c>
      <c r="O26" s="6"/>
      <c r="P26" s="6"/>
      <c r="Q26" s="6"/>
      <c r="R26" s="6"/>
    </row>
    <row r="27" spans="1:18" ht="15.75" thickBot="1">
      <c r="A27" s="110"/>
      <c r="B27" s="41" t="s">
        <v>14</v>
      </c>
      <c r="C27" s="34">
        <v>0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76">
        <v>0</v>
      </c>
      <c r="L27" s="76">
        <v>0</v>
      </c>
      <c r="M27" s="76">
        <v>0</v>
      </c>
      <c r="N27" s="35">
        <v>0</v>
      </c>
      <c r="O27" s="6"/>
      <c r="P27" s="6"/>
      <c r="Q27" s="33"/>
      <c r="R27" s="33"/>
    </row>
    <row r="28" spans="1:18" ht="15.75" thickBot="1">
      <c r="A28" s="122" t="s">
        <v>110</v>
      </c>
      <c r="B28" s="5" t="s">
        <v>10</v>
      </c>
      <c r="C28" s="34">
        <v>149.79</v>
      </c>
      <c r="D28" s="34">
        <v>0</v>
      </c>
      <c r="E28" s="34">
        <v>0</v>
      </c>
      <c r="F28" s="35">
        <v>0</v>
      </c>
      <c r="G28" s="34">
        <v>149.79</v>
      </c>
      <c r="H28" s="34">
        <v>45.09</v>
      </c>
      <c r="I28" s="34">
        <v>45.09</v>
      </c>
      <c r="J28" s="35">
        <f>I28/G28</f>
        <v>0.30102143000200282</v>
      </c>
      <c r="K28" s="76">
        <v>149.79</v>
      </c>
      <c r="L28" s="76">
        <v>87.8</v>
      </c>
      <c r="M28" s="76">
        <v>87.8</v>
      </c>
      <c r="N28" s="35">
        <f>M28/K28</f>
        <v>0.58615394886173977</v>
      </c>
      <c r="O28" s="6"/>
      <c r="P28" s="31"/>
      <c r="Q28" s="67"/>
      <c r="R28" s="67"/>
    </row>
    <row r="29" spans="1:18" ht="45.75" thickBot="1">
      <c r="A29" s="122"/>
      <c r="B29" s="7" t="s">
        <v>36</v>
      </c>
      <c r="C29" s="34">
        <v>149.79</v>
      </c>
      <c r="D29" s="34">
        <v>0</v>
      </c>
      <c r="E29" s="34">
        <v>0</v>
      </c>
      <c r="F29" s="35">
        <v>0</v>
      </c>
      <c r="G29" s="34">
        <v>149.79</v>
      </c>
      <c r="H29" s="34">
        <v>45.09</v>
      </c>
      <c r="I29" s="34">
        <v>45.09</v>
      </c>
      <c r="J29" s="35">
        <f>I29/G29</f>
        <v>0.30102143000200282</v>
      </c>
      <c r="K29" s="76">
        <v>149.79</v>
      </c>
      <c r="L29" s="76">
        <v>87.8</v>
      </c>
      <c r="M29" s="76">
        <v>87.8</v>
      </c>
      <c r="N29" s="35">
        <f t="shared" ref="N29" si="6">M29/K29</f>
        <v>0.58615394886173977</v>
      </c>
      <c r="O29" s="6"/>
      <c r="P29" s="31"/>
      <c r="Q29" s="67"/>
      <c r="R29" s="67"/>
    </row>
    <row r="30" spans="1:18" ht="30.75" thickBot="1">
      <c r="A30" s="122"/>
      <c r="B30" s="7" t="s">
        <v>12</v>
      </c>
      <c r="C30" s="34">
        <v>0</v>
      </c>
      <c r="D30" s="34">
        <v>0</v>
      </c>
      <c r="E30" s="34">
        <v>0</v>
      </c>
      <c r="F30" s="35">
        <v>0</v>
      </c>
      <c r="G30" s="59">
        <v>0</v>
      </c>
      <c r="H30" s="59">
        <v>0</v>
      </c>
      <c r="I30" s="59">
        <v>0</v>
      </c>
      <c r="J30" s="60">
        <v>0</v>
      </c>
      <c r="K30" s="78">
        <v>0</v>
      </c>
      <c r="L30" s="78">
        <v>0</v>
      </c>
      <c r="M30" s="78">
        <v>0</v>
      </c>
      <c r="N30" s="35">
        <v>0</v>
      </c>
      <c r="O30" s="6"/>
      <c r="P30" s="31"/>
      <c r="Q30" s="67"/>
      <c r="R30" s="67"/>
    </row>
    <row r="31" spans="1:18" ht="30.75" thickBot="1">
      <c r="A31" s="122"/>
      <c r="B31" s="7" t="s">
        <v>13</v>
      </c>
      <c r="C31" s="64">
        <v>0</v>
      </c>
      <c r="D31" s="34">
        <v>0</v>
      </c>
      <c r="E31" s="34">
        <v>0</v>
      </c>
      <c r="F31" s="35">
        <v>0</v>
      </c>
      <c r="G31" s="59">
        <v>0</v>
      </c>
      <c r="H31" s="59">
        <v>0</v>
      </c>
      <c r="I31" s="59">
        <v>0</v>
      </c>
      <c r="J31" s="60">
        <v>0</v>
      </c>
      <c r="K31" s="78">
        <v>0</v>
      </c>
      <c r="L31" s="78">
        <v>0</v>
      </c>
      <c r="M31" s="78">
        <v>0</v>
      </c>
      <c r="N31" s="35">
        <v>0</v>
      </c>
      <c r="O31" s="6"/>
      <c r="P31" s="31"/>
      <c r="Q31" s="67"/>
      <c r="R31" s="67"/>
    </row>
    <row r="32" spans="1:18" ht="31.5" customHeight="1" thickBot="1">
      <c r="A32" s="122"/>
      <c r="B32" s="62" t="s">
        <v>14</v>
      </c>
      <c r="C32" s="65">
        <v>0</v>
      </c>
      <c r="D32" s="34">
        <v>0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76">
        <v>0</v>
      </c>
      <c r="L32" s="76">
        <v>0</v>
      </c>
      <c r="M32" s="76">
        <v>0</v>
      </c>
      <c r="N32" s="35">
        <v>0</v>
      </c>
      <c r="O32" s="6"/>
      <c r="P32" s="31"/>
      <c r="Q32" s="67"/>
      <c r="R32" s="67"/>
    </row>
    <row r="33" spans="1:18" ht="31.5" customHeight="1" thickBot="1">
      <c r="A33" s="122" t="s">
        <v>128</v>
      </c>
      <c r="B33" s="63" t="s">
        <v>10</v>
      </c>
      <c r="C33" s="66">
        <v>0</v>
      </c>
      <c r="D33" s="34">
        <v>0</v>
      </c>
      <c r="E33" s="34">
        <v>0</v>
      </c>
      <c r="F33" s="35">
        <v>0</v>
      </c>
      <c r="G33" s="34">
        <v>450</v>
      </c>
      <c r="H33" s="34">
        <v>0</v>
      </c>
      <c r="I33" s="34">
        <v>0</v>
      </c>
      <c r="J33" s="35">
        <v>0</v>
      </c>
      <c r="K33" s="76">
        <v>450</v>
      </c>
      <c r="L33" s="76">
        <v>0</v>
      </c>
      <c r="M33" s="76">
        <v>0</v>
      </c>
      <c r="N33" s="35">
        <v>0</v>
      </c>
      <c r="O33" s="6"/>
      <c r="P33" s="31"/>
      <c r="Q33" s="67"/>
      <c r="R33" s="67"/>
    </row>
    <row r="34" spans="1:18" ht="31.5" customHeight="1" thickBot="1">
      <c r="A34" s="122"/>
      <c r="B34" s="30" t="s">
        <v>36</v>
      </c>
      <c r="C34" s="65">
        <v>0</v>
      </c>
      <c r="D34" s="34">
        <v>0</v>
      </c>
      <c r="E34" s="34">
        <v>0</v>
      </c>
      <c r="F34" s="35">
        <v>0</v>
      </c>
      <c r="G34" s="34">
        <v>450</v>
      </c>
      <c r="H34" s="34">
        <v>0</v>
      </c>
      <c r="I34" s="34">
        <v>0</v>
      </c>
      <c r="J34" s="35">
        <v>0</v>
      </c>
      <c r="K34" s="76">
        <v>450</v>
      </c>
      <c r="L34" s="76">
        <v>0</v>
      </c>
      <c r="M34" s="76">
        <v>0</v>
      </c>
      <c r="N34" s="35">
        <v>0</v>
      </c>
      <c r="O34" s="6"/>
      <c r="P34" s="31"/>
      <c r="Q34" s="67"/>
      <c r="R34" s="67"/>
    </row>
    <row r="35" spans="1:18" ht="31.5" customHeight="1" thickBot="1">
      <c r="A35" s="122"/>
      <c r="B35" s="30" t="s">
        <v>12</v>
      </c>
      <c r="C35" s="65">
        <v>0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5">
        <v>0</v>
      </c>
      <c r="K35" s="76">
        <v>0</v>
      </c>
      <c r="L35" s="76">
        <v>0</v>
      </c>
      <c r="M35" s="76">
        <v>0</v>
      </c>
      <c r="N35" s="35">
        <v>0</v>
      </c>
      <c r="O35" s="6"/>
      <c r="P35" s="31"/>
      <c r="Q35" s="67"/>
      <c r="R35" s="67"/>
    </row>
    <row r="36" spans="1:18" ht="31.5" customHeight="1" thickBot="1">
      <c r="A36" s="122"/>
      <c r="B36" s="30" t="s">
        <v>13</v>
      </c>
      <c r="C36" s="65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5">
        <v>0</v>
      </c>
      <c r="K36" s="76">
        <v>0</v>
      </c>
      <c r="L36" s="76">
        <v>0</v>
      </c>
      <c r="M36" s="76">
        <v>0</v>
      </c>
      <c r="N36" s="35">
        <v>0</v>
      </c>
      <c r="O36" s="6"/>
      <c r="P36" s="31"/>
      <c r="Q36" s="67"/>
      <c r="R36" s="67"/>
    </row>
    <row r="37" spans="1:18" ht="31.5" customHeight="1" thickBot="1">
      <c r="A37" s="123"/>
      <c r="B37" s="68" t="s">
        <v>14</v>
      </c>
      <c r="C37" s="69">
        <v>0</v>
      </c>
      <c r="D37" s="64">
        <v>0</v>
      </c>
      <c r="E37" s="64">
        <v>0</v>
      </c>
      <c r="F37" s="70">
        <v>0</v>
      </c>
      <c r="G37" s="64">
        <v>0</v>
      </c>
      <c r="H37" s="64">
        <v>0</v>
      </c>
      <c r="I37" s="64">
        <v>0</v>
      </c>
      <c r="J37" s="70">
        <v>0</v>
      </c>
      <c r="K37" s="79">
        <v>0</v>
      </c>
      <c r="L37" s="76">
        <v>0</v>
      </c>
      <c r="M37" s="76">
        <v>0</v>
      </c>
      <c r="N37" s="35">
        <v>0</v>
      </c>
      <c r="O37" s="33"/>
      <c r="P37" s="61"/>
      <c r="Q37" s="71"/>
      <c r="R37" s="71"/>
    </row>
    <row r="38" spans="1:18" ht="31.5" customHeight="1">
      <c r="A38" s="124" t="s">
        <v>129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</row>
    <row r="39" spans="1:18" ht="31.5" customHeight="1" thickBot="1">
      <c r="A39" s="126" t="s">
        <v>130</v>
      </c>
      <c r="B39" s="63" t="s">
        <v>10</v>
      </c>
      <c r="C39" s="72">
        <v>0</v>
      </c>
      <c r="D39" s="34">
        <v>0</v>
      </c>
      <c r="E39" s="34">
        <v>0</v>
      </c>
      <c r="F39" s="35">
        <v>0</v>
      </c>
      <c r="G39" s="34">
        <v>80</v>
      </c>
      <c r="H39" s="34">
        <v>0</v>
      </c>
      <c r="I39" s="34">
        <v>0</v>
      </c>
      <c r="J39" s="35">
        <v>0</v>
      </c>
      <c r="K39" s="76">
        <v>80</v>
      </c>
      <c r="L39" s="76">
        <v>45</v>
      </c>
      <c r="M39" s="76">
        <v>45</v>
      </c>
      <c r="N39" s="35">
        <f>M39/K39</f>
        <v>0.5625</v>
      </c>
      <c r="O39" s="6"/>
      <c r="P39" s="31"/>
      <c r="Q39" s="73"/>
      <c r="R39" s="73"/>
    </row>
    <row r="40" spans="1:18" ht="31.5" customHeight="1" thickBot="1">
      <c r="A40" s="122"/>
      <c r="B40" s="30" t="s">
        <v>36</v>
      </c>
      <c r="C40" s="65">
        <v>0</v>
      </c>
      <c r="D40" s="34">
        <v>0</v>
      </c>
      <c r="E40" s="34">
        <v>0</v>
      </c>
      <c r="F40" s="35">
        <v>0</v>
      </c>
      <c r="G40" s="34">
        <v>80</v>
      </c>
      <c r="H40" s="34">
        <v>0</v>
      </c>
      <c r="I40" s="34">
        <v>0</v>
      </c>
      <c r="J40" s="35">
        <v>0</v>
      </c>
      <c r="K40" s="76">
        <v>80</v>
      </c>
      <c r="L40" s="76">
        <v>45</v>
      </c>
      <c r="M40" s="76">
        <v>45</v>
      </c>
      <c r="N40" s="35">
        <f t="shared" ref="N40" si="7">M40/K40</f>
        <v>0.5625</v>
      </c>
      <c r="O40" s="6"/>
      <c r="P40" s="31"/>
      <c r="Q40" s="67"/>
      <c r="R40" s="67"/>
    </row>
    <row r="41" spans="1:18" ht="31.5" customHeight="1" thickBot="1">
      <c r="A41" s="122"/>
      <c r="B41" s="30" t="s">
        <v>12</v>
      </c>
      <c r="C41" s="65">
        <v>0</v>
      </c>
      <c r="D41" s="34">
        <v>0</v>
      </c>
      <c r="E41" s="34">
        <v>0</v>
      </c>
      <c r="F41" s="35">
        <v>0</v>
      </c>
      <c r="G41" s="34">
        <v>0</v>
      </c>
      <c r="H41" s="34">
        <v>0</v>
      </c>
      <c r="I41" s="34">
        <v>0</v>
      </c>
      <c r="J41" s="35">
        <v>0</v>
      </c>
      <c r="K41" s="76">
        <v>0</v>
      </c>
      <c r="L41" s="76">
        <v>0</v>
      </c>
      <c r="M41" s="76">
        <v>0</v>
      </c>
      <c r="N41" s="35">
        <v>0</v>
      </c>
      <c r="O41" s="6"/>
      <c r="P41" s="31"/>
      <c r="Q41" s="67"/>
      <c r="R41" s="67"/>
    </row>
    <row r="42" spans="1:18" ht="31.5" customHeight="1" thickBot="1">
      <c r="A42" s="122"/>
      <c r="B42" s="30" t="s">
        <v>13</v>
      </c>
      <c r="C42" s="65">
        <v>0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34">
        <v>0</v>
      </c>
      <c r="J42" s="35">
        <v>0</v>
      </c>
      <c r="K42" s="76">
        <v>0</v>
      </c>
      <c r="L42" s="76">
        <v>0</v>
      </c>
      <c r="M42" s="76">
        <v>0</v>
      </c>
      <c r="N42" s="35">
        <v>0</v>
      </c>
      <c r="O42" s="6"/>
      <c r="P42" s="31"/>
      <c r="Q42" s="67"/>
      <c r="R42" s="67"/>
    </row>
    <row r="43" spans="1:18" ht="31.5" customHeight="1" thickBot="1">
      <c r="A43" s="122"/>
      <c r="B43" s="62" t="s">
        <v>14</v>
      </c>
      <c r="C43" s="65">
        <v>0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34">
        <v>0</v>
      </c>
      <c r="J43" s="35">
        <v>0</v>
      </c>
      <c r="K43" s="76">
        <v>0</v>
      </c>
      <c r="L43" s="76">
        <v>0</v>
      </c>
      <c r="M43" s="76">
        <v>0</v>
      </c>
      <c r="N43" s="35">
        <v>0</v>
      </c>
      <c r="O43" s="6"/>
      <c r="P43" s="31"/>
      <c r="Q43" s="67"/>
      <c r="R43" s="67"/>
    </row>
    <row r="44" spans="1:18" ht="31.5" customHeight="1" thickBot="1">
      <c r="A44" s="126" t="s">
        <v>134</v>
      </c>
      <c r="B44" s="63" t="s">
        <v>10</v>
      </c>
      <c r="C44" s="72">
        <v>0</v>
      </c>
      <c r="D44" s="34">
        <v>0</v>
      </c>
      <c r="E44" s="34">
        <v>0</v>
      </c>
      <c r="F44" s="35">
        <v>0</v>
      </c>
      <c r="G44" s="72">
        <v>0</v>
      </c>
      <c r="H44" s="34">
        <v>0</v>
      </c>
      <c r="I44" s="34">
        <v>0</v>
      </c>
      <c r="J44" s="35">
        <v>0</v>
      </c>
      <c r="K44" s="76">
        <v>1349</v>
      </c>
      <c r="L44" s="76">
        <v>0</v>
      </c>
      <c r="M44" s="76">
        <v>0</v>
      </c>
      <c r="N44" s="35">
        <v>0</v>
      </c>
      <c r="O44" s="6"/>
      <c r="P44" s="31"/>
      <c r="Q44" s="73"/>
      <c r="R44" s="73"/>
    </row>
    <row r="45" spans="1:18" ht="31.5" customHeight="1" thickBot="1">
      <c r="A45" s="122"/>
      <c r="B45" s="30" t="s">
        <v>36</v>
      </c>
      <c r="C45" s="65">
        <v>0</v>
      </c>
      <c r="D45" s="34">
        <v>0</v>
      </c>
      <c r="E45" s="34">
        <v>0</v>
      </c>
      <c r="F45" s="35">
        <v>0</v>
      </c>
      <c r="G45" s="65">
        <v>0</v>
      </c>
      <c r="H45" s="34">
        <v>0</v>
      </c>
      <c r="I45" s="34">
        <v>0</v>
      </c>
      <c r="J45" s="35">
        <v>0</v>
      </c>
      <c r="K45" s="76">
        <v>1349</v>
      </c>
      <c r="L45" s="76">
        <v>0</v>
      </c>
      <c r="M45" s="76">
        <v>0</v>
      </c>
      <c r="N45" s="35">
        <v>0</v>
      </c>
      <c r="O45" s="6"/>
      <c r="P45" s="31"/>
      <c r="Q45" s="67"/>
      <c r="R45" s="67"/>
    </row>
    <row r="46" spans="1:18" ht="31.5" customHeight="1" thickBot="1">
      <c r="A46" s="122"/>
      <c r="B46" s="30" t="s">
        <v>12</v>
      </c>
      <c r="C46" s="65">
        <v>0</v>
      </c>
      <c r="D46" s="34">
        <v>0</v>
      </c>
      <c r="E46" s="34">
        <v>0</v>
      </c>
      <c r="F46" s="35">
        <v>0</v>
      </c>
      <c r="G46" s="65">
        <v>0</v>
      </c>
      <c r="H46" s="34">
        <v>0</v>
      </c>
      <c r="I46" s="34">
        <v>0</v>
      </c>
      <c r="J46" s="35">
        <v>0</v>
      </c>
      <c r="K46" s="76">
        <v>0</v>
      </c>
      <c r="L46" s="76">
        <v>0</v>
      </c>
      <c r="M46" s="76">
        <v>0</v>
      </c>
      <c r="N46" s="35">
        <v>0</v>
      </c>
      <c r="O46" s="6"/>
      <c r="P46" s="31"/>
      <c r="Q46" s="67"/>
      <c r="R46" s="67"/>
    </row>
    <row r="47" spans="1:18" ht="31.5" customHeight="1" thickBot="1">
      <c r="A47" s="122"/>
      <c r="B47" s="30" t="s">
        <v>13</v>
      </c>
      <c r="C47" s="65">
        <v>0</v>
      </c>
      <c r="D47" s="34">
        <v>0</v>
      </c>
      <c r="E47" s="34">
        <v>0</v>
      </c>
      <c r="F47" s="35">
        <v>0</v>
      </c>
      <c r="G47" s="65">
        <v>0</v>
      </c>
      <c r="H47" s="34">
        <v>0</v>
      </c>
      <c r="I47" s="34">
        <v>0</v>
      </c>
      <c r="J47" s="35">
        <v>0</v>
      </c>
      <c r="K47" s="76">
        <v>0</v>
      </c>
      <c r="L47" s="76">
        <v>0</v>
      </c>
      <c r="M47" s="76">
        <v>0</v>
      </c>
      <c r="N47" s="35">
        <v>0</v>
      </c>
      <c r="O47" s="6"/>
      <c r="P47" s="31"/>
      <c r="Q47" s="67"/>
      <c r="R47" s="67"/>
    </row>
    <row r="48" spans="1:18" ht="31.5" customHeight="1" thickBot="1">
      <c r="A48" s="122"/>
      <c r="B48" s="62" t="s">
        <v>14</v>
      </c>
      <c r="C48" s="65">
        <v>0</v>
      </c>
      <c r="D48" s="34">
        <v>0</v>
      </c>
      <c r="E48" s="34">
        <v>0</v>
      </c>
      <c r="F48" s="35">
        <v>0</v>
      </c>
      <c r="G48" s="65">
        <v>0</v>
      </c>
      <c r="H48" s="34">
        <v>0</v>
      </c>
      <c r="I48" s="34">
        <v>0</v>
      </c>
      <c r="J48" s="35">
        <v>0</v>
      </c>
      <c r="K48" s="76">
        <v>0</v>
      </c>
      <c r="L48" s="76">
        <v>0</v>
      </c>
      <c r="M48" s="76">
        <v>0</v>
      </c>
      <c r="N48" s="35">
        <v>0</v>
      </c>
      <c r="O48" s="6"/>
      <c r="P48" s="31"/>
      <c r="Q48" s="67"/>
      <c r="R48" s="67"/>
    </row>
    <row r="49" spans="1:18" ht="15.75">
      <c r="A49" s="119" t="s">
        <v>71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1"/>
    </row>
    <row r="50" spans="1:18" ht="15.75" thickBot="1">
      <c r="A50" s="110" t="s">
        <v>109</v>
      </c>
      <c r="B50" s="5" t="s">
        <v>10</v>
      </c>
      <c r="C50" s="39">
        <v>3107.2</v>
      </c>
      <c r="D50" s="39">
        <v>776.49</v>
      </c>
      <c r="E50" s="39">
        <v>776.49</v>
      </c>
      <c r="F50" s="39">
        <f>E50/C50</f>
        <v>0.24990023171987644</v>
      </c>
      <c r="G50" s="34">
        <v>3107.2</v>
      </c>
      <c r="H50" s="34">
        <v>1552.98</v>
      </c>
      <c r="I50" s="34">
        <v>1552.98</v>
      </c>
      <c r="J50" s="35">
        <f>I50/G50</f>
        <v>0.49980046343975287</v>
      </c>
      <c r="K50" s="76">
        <v>3107.2</v>
      </c>
      <c r="L50" s="76">
        <v>2329.4699999999998</v>
      </c>
      <c r="M50" s="76">
        <v>2329.4699999999998</v>
      </c>
      <c r="N50" s="35">
        <f>M50/K50</f>
        <v>0.74970069515962923</v>
      </c>
      <c r="O50" s="6"/>
      <c r="P50" s="6"/>
      <c r="Q50" s="6"/>
      <c r="R50" s="6"/>
    </row>
    <row r="51" spans="1:18" ht="45.75" thickBot="1">
      <c r="A51" s="110"/>
      <c r="B51" s="7" t="s">
        <v>36</v>
      </c>
      <c r="C51" s="39">
        <v>3107.2</v>
      </c>
      <c r="D51" s="39">
        <v>776.49</v>
      </c>
      <c r="E51" s="39">
        <v>776.49</v>
      </c>
      <c r="F51" s="39">
        <f t="shared" ref="F51" si="8">E51/C51</f>
        <v>0.24990023171987644</v>
      </c>
      <c r="G51" s="34">
        <v>3107.2</v>
      </c>
      <c r="H51" s="34">
        <v>1552.98</v>
      </c>
      <c r="I51" s="34">
        <v>1552.98</v>
      </c>
      <c r="J51" s="35">
        <f t="shared" ref="J51:J56" si="9">I51/G51</f>
        <v>0.49980046343975287</v>
      </c>
      <c r="K51" s="76">
        <v>3107.2</v>
      </c>
      <c r="L51" s="76">
        <v>2329.4699999999998</v>
      </c>
      <c r="M51" s="76">
        <v>2329.4699999999998</v>
      </c>
      <c r="N51" s="35">
        <f t="shared" ref="N51" si="10">M51/K51</f>
        <v>0.74970069515962923</v>
      </c>
      <c r="O51" s="6"/>
      <c r="P51" s="6"/>
      <c r="Q51" s="6"/>
      <c r="R51" s="6"/>
    </row>
    <row r="52" spans="1:18" ht="30.75" thickBot="1">
      <c r="A52" s="110"/>
      <c r="B52" s="7" t="s">
        <v>12</v>
      </c>
      <c r="C52" s="39">
        <v>0</v>
      </c>
      <c r="D52" s="39">
        <v>0</v>
      </c>
      <c r="E52" s="39">
        <v>0</v>
      </c>
      <c r="F52" s="39">
        <v>0</v>
      </c>
      <c r="G52" s="34">
        <v>0</v>
      </c>
      <c r="H52" s="34">
        <v>0</v>
      </c>
      <c r="I52" s="34">
        <v>0</v>
      </c>
      <c r="J52" s="35">
        <v>0</v>
      </c>
      <c r="K52" s="76">
        <v>0</v>
      </c>
      <c r="L52" s="76">
        <v>0</v>
      </c>
      <c r="M52" s="76">
        <v>0</v>
      </c>
      <c r="N52" s="35">
        <v>0</v>
      </c>
      <c r="O52" s="6"/>
      <c r="P52" s="6"/>
      <c r="Q52" s="6"/>
      <c r="R52" s="6"/>
    </row>
    <row r="53" spans="1:18" ht="30.75" thickBot="1">
      <c r="A53" s="110"/>
      <c r="B53" s="7" t="s">
        <v>13</v>
      </c>
      <c r="C53" s="39">
        <v>0</v>
      </c>
      <c r="D53" s="39">
        <v>0</v>
      </c>
      <c r="E53" s="39">
        <v>0</v>
      </c>
      <c r="F53" s="39">
        <v>0</v>
      </c>
      <c r="G53" s="34">
        <v>0</v>
      </c>
      <c r="H53" s="34">
        <v>0</v>
      </c>
      <c r="I53" s="34">
        <v>0</v>
      </c>
      <c r="J53" s="35">
        <v>0</v>
      </c>
      <c r="K53" s="76">
        <v>0</v>
      </c>
      <c r="L53" s="76">
        <v>0</v>
      </c>
      <c r="M53" s="76">
        <v>0</v>
      </c>
      <c r="N53" s="35">
        <v>0</v>
      </c>
      <c r="O53" s="6"/>
      <c r="P53" s="6"/>
      <c r="Q53" s="6"/>
      <c r="R53" s="6"/>
    </row>
    <row r="54" spans="1:18" ht="15.75" thickBot="1">
      <c r="A54" s="111"/>
      <c r="B54" s="7" t="s">
        <v>14</v>
      </c>
      <c r="C54" s="34">
        <v>0</v>
      </c>
      <c r="D54" s="34">
        <v>0</v>
      </c>
      <c r="E54" s="34">
        <v>0</v>
      </c>
      <c r="F54" s="35">
        <v>0</v>
      </c>
      <c r="G54" s="34">
        <v>0</v>
      </c>
      <c r="H54" s="34">
        <v>0</v>
      </c>
      <c r="I54" s="34">
        <v>0</v>
      </c>
      <c r="J54" s="35">
        <v>0</v>
      </c>
      <c r="K54" s="76">
        <v>0</v>
      </c>
      <c r="L54" s="76">
        <v>0</v>
      </c>
      <c r="M54" s="76">
        <v>0</v>
      </c>
      <c r="N54" s="35">
        <v>0</v>
      </c>
      <c r="O54" s="6"/>
      <c r="P54" s="6"/>
      <c r="Q54" s="6"/>
      <c r="R54" s="6"/>
    </row>
    <row r="55" spans="1:18" ht="15.75" thickBot="1">
      <c r="A55" s="112" t="s">
        <v>15</v>
      </c>
      <c r="B55" s="5" t="s">
        <v>10</v>
      </c>
      <c r="C55" s="42">
        <f t="shared" ref="C55:E58" si="11">C13+C18+C23+C28+C50</f>
        <v>13232.77</v>
      </c>
      <c r="D55" s="42">
        <f t="shared" si="11"/>
        <v>3256.83</v>
      </c>
      <c r="E55" s="42">
        <f t="shared" si="11"/>
        <v>3256.83</v>
      </c>
      <c r="F55" s="42">
        <f>E55/C55</f>
        <v>0.24611853753975924</v>
      </c>
      <c r="G55" s="36">
        <f>G13+G18+G23+G28+G33+G39+G50</f>
        <v>14092.970000000001</v>
      </c>
      <c r="H55" s="36">
        <f t="shared" ref="H55:I55" si="12">H13+H18+H23+H28+H33+H39+H50</f>
        <v>6224.84</v>
      </c>
      <c r="I55" s="36">
        <f t="shared" si="12"/>
        <v>6224.84</v>
      </c>
      <c r="J55" s="37">
        <f t="shared" si="9"/>
        <v>0.44169823678046571</v>
      </c>
      <c r="K55" s="77">
        <f>K13+K18+K23+K28+K33+K39+K50+K44</f>
        <v>16713.510000000002</v>
      </c>
      <c r="L55" s="77">
        <f t="shared" ref="L55:M55" si="13">L13+L18+L23+L28+L33+L39+L50</f>
        <v>10549.5</v>
      </c>
      <c r="M55" s="77">
        <f t="shared" si="13"/>
        <v>10549.5</v>
      </c>
      <c r="N55" s="37">
        <f>M55/K55</f>
        <v>0.63119596063304473</v>
      </c>
      <c r="O55" s="6"/>
      <c r="P55" s="6"/>
      <c r="Q55" s="6"/>
      <c r="R55" s="6"/>
    </row>
    <row r="56" spans="1:18" ht="45.75" thickBot="1">
      <c r="A56" s="110"/>
      <c r="B56" s="7" t="s">
        <v>36</v>
      </c>
      <c r="C56" s="34">
        <f t="shared" si="11"/>
        <v>13232.77</v>
      </c>
      <c r="D56" s="34">
        <f t="shared" si="11"/>
        <v>3256.83</v>
      </c>
      <c r="E56" s="34">
        <f t="shared" si="11"/>
        <v>3256.83</v>
      </c>
      <c r="F56" s="35">
        <f t="shared" ref="F56" si="14">E56/C56</f>
        <v>0.24611853753975924</v>
      </c>
      <c r="G56" s="34">
        <f>G14+G19+G24+G29+G34+G40+G51</f>
        <v>14092.970000000001</v>
      </c>
      <c r="H56" s="34">
        <f t="shared" ref="H56:I59" si="15">H14+H19+H24+H29+H34+H40+H51</f>
        <v>6227.84</v>
      </c>
      <c r="I56" s="34">
        <f t="shared" si="15"/>
        <v>6227.84</v>
      </c>
      <c r="J56" s="35">
        <f t="shared" si="9"/>
        <v>0.44191110887201207</v>
      </c>
      <c r="K56" s="77">
        <f t="shared" ref="K56:M59" si="16">K14+K19+K24+K29+K34+K40+K51+K45</f>
        <v>16713.510000000002</v>
      </c>
      <c r="L56" s="77">
        <f t="shared" si="16"/>
        <v>10549.480000000001</v>
      </c>
      <c r="M56" s="77">
        <f t="shared" si="16"/>
        <v>10549.5</v>
      </c>
      <c r="N56" s="37">
        <f t="shared" ref="N56" si="17">M56/K56</f>
        <v>0.63119596063304473</v>
      </c>
      <c r="O56" s="6"/>
      <c r="P56" s="6"/>
      <c r="Q56" s="6"/>
      <c r="R56" s="6"/>
    </row>
    <row r="57" spans="1:18" ht="30.75" thickBot="1">
      <c r="A57" s="110"/>
      <c r="B57" s="7" t="s">
        <v>12</v>
      </c>
      <c r="C57" s="34">
        <f t="shared" si="11"/>
        <v>0</v>
      </c>
      <c r="D57" s="34">
        <f t="shared" si="11"/>
        <v>0</v>
      </c>
      <c r="E57" s="34">
        <f t="shared" si="11"/>
        <v>0</v>
      </c>
      <c r="F57" s="35">
        <v>0</v>
      </c>
      <c r="G57" s="34">
        <f>G15+G20+G25+G30+G35+G41+G52</f>
        <v>0</v>
      </c>
      <c r="H57" s="34">
        <f t="shared" si="15"/>
        <v>0</v>
      </c>
      <c r="I57" s="34">
        <f t="shared" si="15"/>
        <v>0</v>
      </c>
      <c r="J57" s="35">
        <v>0</v>
      </c>
      <c r="K57" s="77">
        <f t="shared" si="16"/>
        <v>0</v>
      </c>
      <c r="L57" s="77">
        <f t="shared" si="16"/>
        <v>0</v>
      </c>
      <c r="M57" s="77">
        <f t="shared" si="16"/>
        <v>0</v>
      </c>
      <c r="N57" s="37">
        <v>0</v>
      </c>
      <c r="O57" s="6"/>
      <c r="P57" s="6"/>
      <c r="Q57" s="6"/>
      <c r="R57" s="6"/>
    </row>
    <row r="58" spans="1:18" ht="30.75" thickBot="1">
      <c r="A58" s="110"/>
      <c r="B58" s="7" t="s">
        <v>13</v>
      </c>
      <c r="C58" s="34">
        <f t="shared" si="11"/>
        <v>0</v>
      </c>
      <c r="D58" s="34">
        <f t="shared" si="11"/>
        <v>0</v>
      </c>
      <c r="E58" s="34">
        <f t="shared" si="11"/>
        <v>0</v>
      </c>
      <c r="F58" s="35">
        <v>0</v>
      </c>
      <c r="G58" s="34">
        <f>G16+G21+G26+G31+G36+G42+G53</f>
        <v>0</v>
      </c>
      <c r="H58" s="34">
        <f t="shared" si="15"/>
        <v>0</v>
      </c>
      <c r="I58" s="34">
        <f t="shared" si="15"/>
        <v>0</v>
      </c>
      <c r="J58" s="35">
        <v>0</v>
      </c>
      <c r="K58" s="77">
        <f t="shared" si="16"/>
        <v>0</v>
      </c>
      <c r="L58" s="77">
        <f t="shared" si="16"/>
        <v>0</v>
      </c>
      <c r="M58" s="77">
        <f t="shared" si="16"/>
        <v>0</v>
      </c>
      <c r="N58" s="37">
        <v>0</v>
      </c>
      <c r="O58" s="6"/>
      <c r="P58" s="6"/>
      <c r="Q58" s="6"/>
      <c r="R58" s="6"/>
    </row>
    <row r="59" spans="1:18" ht="15.75" thickBot="1">
      <c r="A59" s="111"/>
      <c r="B59" s="7" t="s">
        <v>14</v>
      </c>
      <c r="C59" s="34">
        <f>C17+C22+C27+C34+C54</f>
        <v>0</v>
      </c>
      <c r="D59" s="34">
        <f>D17+D22+D27+D32+D54</f>
        <v>0</v>
      </c>
      <c r="E59" s="34">
        <f>E17+E22+E27+E32+E54</f>
        <v>0</v>
      </c>
      <c r="F59" s="35">
        <v>0</v>
      </c>
      <c r="G59" s="34">
        <f>G17+G22+G27+G32+G37+G43+G54</f>
        <v>0</v>
      </c>
      <c r="H59" s="34">
        <f t="shared" si="15"/>
        <v>0</v>
      </c>
      <c r="I59" s="34">
        <f t="shared" si="15"/>
        <v>0</v>
      </c>
      <c r="J59" s="35">
        <v>0</v>
      </c>
      <c r="K59" s="77">
        <f t="shared" si="16"/>
        <v>0</v>
      </c>
      <c r="L59" s="77">
        <f t="shared" si="16"/>
        <v>0</v>
      </c>
      <c r="M59" s="77">
        <f t="shared" si="16"/>
        <v>0</v>
      </c>
      <c r="N59" s="37">
        <v>0</v>
      </c>
      <c r="O59" s="6"/>
      <c r="P59" s="6"/>
      <c r="Q59" s="6"/>
      <c r="R59" s="6"/>
    </row>
    <row r="61" spans="1:18">
      <c r="A61" s="26" t="s">
        <v>92</v>
      </c>
      <c r="B61" s="27" t="s">
        <v>108</v>
      </c>
    </row>
  </sheetData>
  <mergeCells count="31">
    <mergeCell ref="K8:N8"/>
    <mergeCell ref="L9:L10"/>
    <mergeCell ref="M9:M10"/>
    <mergeCell ref="N9:N10"/>
    <mergeCell ref="Q9:Q10"/>
    <mergeCell ref="A50:A54"/>
    <mergeCell ref="A55:A59"/>
    <mergeCell ref="A12:R12"/>
    <mergeCell ref="A49:R49"/>
    <mergeCell ref="A23:A27"/>
    <mergeCell ref="A28:A32"/>
    <mergeCell ref="A33:A37"/>
    <mergeCell ref="A38:R38"/>
    <mergeCell ref="A39:A43"/>
    <mergeCell ref="A44:A48"/>
    <mergeCell ref="A5:R5"/>
    <mergeCell ref="R9:R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  <mergeCell ref="P9:P10"/>
  </mergeCells>
  <pageMargins left="0.7" right="0.7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56"/>
  <sheetViews>
    <sheetView workbookViewId="0">
      <selection activeCell="N55" sqref="N55"/>
    </sheetView>
  </sheetViews>
  <sheetFormatPr defaultRowHeight="15"/>
  <cols>
    <col min="1" max="1" width="19.140625" customWidth="1"/>
    <col min="2" max="2" width="26.42578125" customWidth="1"/>
    <col min="5" max="5" width="10" customWidth="1"/>
    <col min="6" max="6" width="9.140625" style="14"/>
    <col min="10" max="10" width="10" bestFit="1" customWidth="1"/>
    <col min="11" max="14" width="10" customWidth="1"/>
    <col min="17" max="17" width="9.85546875" customWidth="1"/>
  </cols>
  <sheetData>
    <row r="3" spans="1:18">
      <c r="I3" s="1" t="s">
        <v>111</v>
      </c>
    </row>
    <row r="5" spans="1:18" ht="61.5" customHeight="1">
      <c r="A5" s="106" t="s">
        <v>77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8" ht="15.75" thickBot="1"/>
    <row r="8" spans="1:18" ht="16.5" customHeight="1" thickBot="1">
      <c r="A8" s="107" t="s">
        <v>1</v>
      </c>
      <c r="B8" s="107" t="s">
        <v>2</v>
      </c>
      <c r="C8" s="114" t="s">
        <v>95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8" ht="63.75" customHeight="1">
      <c r="A9" s="113"/>
      <c r="B9" s="113"/>
      <c r="C9" s="2" t="s">
        <v>4</v>
      </c>
      <c r="D9" s="107" t="s">
        <v>5</v>
      </c>
      <c r="E9" s="107" t="s">
        <v>6</v>
      </c>
      <c r="F9" s="128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8" ht="64.5" thickBot="1">
      <c r="A10" s="108"/>
      <c r="B10" s="108"/>
      <c r="C10" s="3" t="s">
        <v>103</v>
      </c>
      <c r="D10" s="108"/>
      <c r="E10" s="108"/>
      <c r="F10" s="129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8" ht="15.75" thickBot="1">
      <c r="A11" s="13">
        <v>1</v>
      </c>
      <c r="B11" s="3">
        <v>2</v>
      </c>
      <c r="C11" s="3">
        <v>3</v>
      </c>
      <c r="D11" s="3">
        <v>4</v>
      </c>
      <c r="E11" s="3">
        <v>5</v>
      </c>
      <c r="F11" s="16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18" t="s">
        <v>124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ht="15.75" customHeight="1" thickBot="1">
      <c r="A13" s="109" t="s">
        <v>112</v>
      </c>
      <c r="B13" s="5" t="s">
        <v>10</v>
      </c>
      <c r="C13" s="39">
        <v>6595.4</v>
      </c>
      <c r="D13" s="39">
        <v>2023.58</v>
      </c>
      <c r="E13" s="39">
        <v>2023.58</v>
      </c>
      <c r="F13" s="50">
        <f>E13/C13</f>
        <v>0.30681687236558813</v>
      </c>
      <c r="G13" s="34">
        <v>6595.4</v>
      </c>
      <c r="H13" s="34">
        <v>4431.3500000000004</v>
      </c>
      <c r="I13" s="34">
        <v>4431.3500000000004</v>
      </c>
      <c r="J13" s="35">
        <f>I13/G13</f>
        <v>0.67188495011674809</v>
      </c>
      <c r="K13" s="76">
        <v>8545.5</v>
      </c>
      <c r="L13" s="76">
        <v>5484.85</v>
      </c>
      <c r="M13" s="76">
        <v>5484.85</v>
      </c>
      <c r="N13" s="35">
        <f>M13/K13</f>
        <v>0.64184073488970805</v>
      </c>
      <c r="O13" s="6"/>
      <c r="P13" s="6"/>
      <c r="Q13" s="6"/>
      <c r="R13" s="6"/>
    </row>
    <row r="14" spans="1:18" ht="50.25" customHeight="1" thickBot="1">
      <c r="A14" s="110"/>
      <c r="B14" s="7" t="s">
        <v>36</v>
      </c>
      <c r="C14" s="39">
        <v>6595.4</v>
      </c>
      <c r="D14" s="39">
        <v>2023.58</v>
      </c>
      <c r="E14" s="39">
        <v>2023.58</v>
      </c>
      <c r="F14" s="50">
        <f t="shared" ref="F14" si="0">E14/C14</f>
        <v>0.30681687236558813</v>
      </c>
      <c r="G14" s="34">
        <v>6595.4</v>
      </c>
      <c r="H14" s="34">
        <v>4431.3500000000004</v>
      </c>
      <c r="I14" s="34">
        <v>4431.3500000000004</v>
      </c>
      <c r="J14" s="35">
        <f t="shared" ref="J14" si="1">I14/G14</f>
        <v>0.67188495011674809</v>
      </c>
      <c r="K14" s="76">
        <v>8545.5</v>
      </c>
      <c r="L14" s="76">
        <v>5484.85</v>
      </c>
      <c r="M14" s="76">
        <v>5484.85</v>
      </c>
      <c r="N14" s="35">
        <f>M14/K14</f>
        <v>0.64184073488970805</v>
      </c>
      <c r="O14" s="6"/>
      <c r="P14" s="6"/>
      <c r="Q14" s="6"/>
      <c r="R14" s="6"/>
    </row>
    <row r="15" spans="1:18" ht="33" customHeight="1" thickBot="1">
      <c r="A15" s="110"/>
      <c r="B15" s="7" t="s">
        <v>12</v>
      </c>
      <c r="C15" s="39">
        <v>0</v>
      </c>
      <c r="D15" s="39">
        <v>0</v>
      </c>
      <c r="E15" s="39">
        <v>0</v>
      </c>
      <c r="F15" s="50">
        <v>0</v>
      </c>
      <c r="G15" s="34">
        <v>0</v>
      </c>
      <c r="H15" s="34">
        <v>0</v>
      </c>
      <c r="I15" s="34">
        <v>0</v>
      </c>
      <c r="J15" s="35">
        <v>0</v>
      </c>
      <c r="K15" s="76">
        <v>0</v>
      </c>
      <c r="L15" s="76">
        <v>0</v>
      </c>
      <c r="M15" s="76">
        <v>0</v>
      </c>
      <c r="N15" s="35">
        <v>0</v>
      </c>
      <c r="O15" s="6"/>
      <c r="P15" s="6"/>
      <c r="Q15" s="6"/>
      <c r="R15" s="6"/>
    </row>
    <row r="16" spans="1:18" ht="36" customHeight="1" thickBot="1">
      <c r="A16" s="110"/>
      <c r="B16" s="7" t="s">
        <v>13</v>
      </c>
      <c r="C16" s="39">
        <v>0</v>
      </c>
      <c r="D16" s="39">
        <v>0</v>
      </c>
      <c r="E16" s="39">
        <v>0</v>
      </c>
      <c r="F16" s="50">
        <v>0</v>
      </c>
      <c r="G16" s="34">
        <v>0</v>
      </c>
      <c r="H16" s="34">
        <v>0</v>
      </c>
      <c r="I16" s="34">
        <v>0</v>
      </c>
      <c r="J16" s="35">
        <v>0</v>
      </c>
      <c r="K16" s="76">
        <v>0</v>
      </c>
      <c r="L16" s="76">
        <v>0</v>
      </c>
      <c r="M16" s="76">
        <v>0</v>
      </c>
      <c r="N16" s="35">
        <v>0</v>
      </c>
      <c r="O16" s="6"/>
      <c r="P16" s="6"/>
      <c r="Q16" s="6"/>
      <c r="R16" s="6"/>
    </row>
    <row r="17" spans="1:18" ht="23.25" customHeight="1" thickBot="1">
      <c r="A17" s="111"/>
      <c r="B17" s="7" t="s">
        <v>14</v>
      </c>
      <c r="C17" s="39">
        <v>0</v>
      </c>
      <c r="D17" s="39">
        <v>0</v>
      </c>
      <c r="E17" s="39">
        <v>0</v>
      </c>
      <c r="F17" s="50">
        <v>0</v>
      </c>
      <c r="G17" s="34">
        <v>0</v>
      </c>
      <c r="H17" s="34">
        <v>0</v>
      </c>
      <c r="I17" s="34">
        <v>0</v>
      </c>
      <c r="J17" s="35">
        <v>0</v>
      </c>
      <c r="K17" s="76">
        <v>0</v>
      </c>
      <c r="L17" s="76">
        <v>0</v>
      </c>
      <c r="M17" s="76">
        <v>0</v>
      </c>
      <c r="N17" s="35">
        <v>0</v>
      </c>
      <c r="O17" s="6"/>
      <c r="P17" s="6"/>
      <c r="Q17" s="6"/>
      <c r="R17" s="6"/>
    </row>
    <row r="18" spans="1:18" ht="23.25" customHeight="1" thickBot="1">
      <c r="A18" s="109" t="s">
        <v>126</v>
      </c>
      <c r="B18" s="5" t="s">
        <v>10</v>
      </c>
      <c r="C18" s="39">
        <v>0</v>
      </c>
      <c r="D18" s="39">
        <v>0</v>
      </c>
      <c r="E18" s="39">
        <v>0</v>
      </c>
      <c r="F18" s="50">
        <v>0</v>
      </c>
      <c r="G18" s="34">
        <v>1852.72</v>
      </c>
      <c r="H18" s="34">
        <v>1852.72</v>
      </c>
      <c r="I18" s="34">
        <v>1852.72</v>
      </c>
      <c r="J18" s="35">
        <f>I18/G18</f>
        <v>1</v>
      </c>
      <c r="K18" s="76">
        <v>1852.71</v>
      </c>
      <c r="L18" s="76">
        <v>1852.71</v>
      </c>
      <c r="M18" s="76">
        <v>1852.71</v>
      </c>
      <c r="N18" s="35">
        <v>1</v>
      </c>
      <c r="O18" s="6"/>
      <c r="P18" s="6"/>
      <c r="Q18" s="6"/>
      <c r="R18" s="6"/>
    </row>
    <row r="19" spans="1:18" ht="45" customHeight="1" thickBot="1">
      <c r="A19" s="110"/>
      <c r="B19" s="7" t="s">
        <v>36</v>
      </c>
      <c r="C19" s="39">
        <v>0</v>
      </c>
      <c r="D19" s="39">
        <v>0</v>
      </c>
      <c r="E19" s="39">
        <v>0</v>
      </c>
      <c r="F19" s="50">
        <v>0</v>
      </c>
      <c r="G19" s="34">
        <v>1852.72</v>
      </c>
      <c r="H19" s="34">
        <v>1852.72</v>
      </c>
      <c r="I19" s="34">
        <v>1852.72</v>
      </c>
      <c r="J19" s="35">
        <f t="shared" ref="J19" si="2">I19/G19</f>
        <v>1</v>
      </c>
      <c r="K19" s="76">
        <v>1852.71</v>
      </c>
      <c r="L19" s="76">
        <v>1852.71</v>
      </c>
      <c r="M19" s="76">
        <v>1852.71</v>
      </c>
      <c r="N19" s="35">
        <v>1</v>
      </c>
      <c r="O19" s="6"/>
      <c r="P19" s="6"/>
      <c r="Q19" s="6"/>
      <c r="R19" s="6"/>
    </row>
    <row r="20" spans="1:18" ht="45" customHeight="1" thickBot="1">
      <c r="A20" s="110"/>
      <c r="B20" s="7" t="s">
        <v>12</v>
      </c>
      <c r="C20" s="39">
        <v>0</v>
      </c>
      <c r="D20" s="39">
        <v>0</v>
      </c>
      <c r="E20" s="39">
        <v>0</v>
      </c>
      <c r="F20" s="50">
        <v>0</v>
      </c>
      <c r="G20" s="34">
        <v>0</v>
      </c>
      <c r="H20" s="34">
        <v>0</v>
      </c>
      <c r="I20" s="34">
        <v>0</v>
      </c>
      <c r="J20" s="35">
        <v>0</v>
      </c>
      <c r="K20" s="76">
        <v>0</v>
      </c>
      <c r="L20" s="76">
        <v>0</v>
      </c>
      <c r="M20" s="76">
        <v>0</v>
      </c>
      <c r="N20" s="35">
        <v>0</v>
      </c>
      <c r="O20" s="6"/>
      <c r="P20" s="6"/>
      <c r="Q20" s="6"/>
      <c r="R20" s="6"/>
    </row>
    <row r="21" spans="1:18" ht="34.5" customHeight="1" thickBot="1">
      <c r="A21" s="110"/>
      <c r="B21" s="7" t="s">
        <v>13</v>
      </c>
      <c r="C21" s="39">
        <v>0</v>
      </c>
      <c r="D21" s="39">
        <v>0</v>
      </c>
      <c r="E21" s="39">
        <v>0</v>
      </c>
      <c r="F21" s="50">
        <v>0</v>
      </c>
      <c r="G21" s="34">
        <v>0</v>
      </c>
      <c r="H21" s="34">
        <v>0</v>
      </c>
      <c r="I21" s="34"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8" ht="23.25" customHeight="1" thickBot="1">
      <c r="A22" s="111"/>
      <c r="B22" s="7" t="s">
        <v>14</v>
      </c>
      <c r="C22" s="39">
        <v>0</v>
      </c>
      <c r="D22" s="39">
        <v>0</v>
      </c>
      <c r="E22" s="39">
        <v>0</v>
      </c>
      <c r="F22" s="50">
        <v>0</v>
      </c>
      <c r="G22" s="34">
        <v>0</v>
      </c>
      <c r="H22" s="34">
        <v>0</v>
      </c>
      <c r="I22" s="34">
        <v>0</v>
      </c>
      <c r="J22" s="35">
        <v>0</v>
      </c>
      <c r="K22" s="76">
        <v>0</v>
      </c>
      <c r="L22" s="76">
        <v>0</v>
      </c>
      <c r="M22" s="76">
        <v>0</v>
      </c>
      <c r="N22" s="35">
        <v>0</v>
      </c>
      <c r="O22" s="6"/>
      <c r="P22" s="6"/>
      <c r="Q22" s="6"/>
      <c r="R22" s="6"/>
    </row>
    <row r="23" spans="1:18" ht="23.25" customHeight="1" thickBot="1">
      <c r="A23" s="110" t="s">
        <v>131</v>
      </c>
      <c r="B23" s="5" t="s">
        <v>10</v>
      </c>
      <c r="C23" s="39">
        <v>0</v>
      </c>
      <c r="D23" s="34">
        <v>0</v>
      </c>
      <c r="E23" s="34">
        <v>0</v>
      </c>
      <c r="F23" s="35">
        <v>0</v>
      </c>
      <c r="G23" s="34">
        <v>4900.8</v>
      </c>
      <c r="H23" s="34">
        <v>4420.8</v>
      </c>
      <c r="I23" s="34">
        <v>4420.8</v>
      </c>
      <c r="J23" s="35">
        <f>I23/H23</f>
        <v>1</v>
      </c>
      <c r="K23" s="76">
        <v>4900.8</v>
      </c>
      <c r="L23" s="76">
        <v>4900.8</v>
      </c>
      <c r="M23" s="76">
        <v>4900.8</v>
      </c>
      <c r="N23" s="35">
        <v>1</v>
      </c>
      <c r="O23" s="6"/>
      <c r="P23" s="6"/>
      <c r="Q23" s="6"/>
      <c r="R23" s="6"/>
    </row>
    <row r="24" spans="1:18" ht="37.5" customHeight="1" thickBot="1">
      <c r="A24" s="110"/>
      <c r="B24" s="7" t="s">
        <v>36</v>
      </c>
      <c r="C24" s="39">
        <v>0</v>
      </c>
      <c r="D24" s="34">
        <v>0</v>
      </c>
      <c r="E24" s="34">
        <v>0</v>
      </c>
      <c r="F24" s="35">
        <v>0</v>
      </c>
      <c r="G24" s="34">
        <v>4900.8</v>
      </c>
      <c r="H24" s="34">
        <v>4420.8</v>
      </c>
      <c r="I24" s="34">
        <v>4420.8</v>
      </c>
      <c r="J24" s="35">
        <f t="shared" ref="J24" si="3">I24/H24</f>
        <v>1</v>
      </c>
      <c r="K24" s="76">
        <v>4900.8</v>
      </c>
      <c r="L24" s="76">
        <v>4900.8</v>
      </c>
      <c r="M24" s="76">
        <v>4900.8</v>
      </c>
      <c r="N24" s="35">
        <v>1</v>
      </c>
      <c r="O24" s="6"/>
      <c r="P24" s="6"/>
      <c r="Q24" s="6"/>
      <c r="R24" s="6"/>
    </row>
    <row r="25" spans="1:18" ht="33" customHeight="1" thickBot="1">
      <c r="A25" s="110"/>
      <c r="B25" s="7" t="s">
        <v>12</v>
      </c>
      <c r="C25" s="39">
        <v>0</v>
      </c>
      <c r="D25" s="34">
        <v>0</v>
      </c>
      <c r="E25" s="34">
        <v>0</v>
      </c>
      <c r="F25" s="35">
        <v>0</v>
      </c>
      <c r="G25" s="34">
        <v>0</v>
      </c>
      <c r="H25" s="34">
        <v>0</v>
      </c>
      <c r="I25" s="34">
        <v>0</v>
      </c>
      <c r="J25" s="35">
        <v>0</v>
      </c>
      <c r="K25" s="76">
        <v>0</v>
      </c>
      <c r="L25" s="76">
        <v>0</v>
      </c>
      <c r="M25" s="76">
        <v>0</v>
      </c>
      <c r="N25" s="35">
        <v>0</v>
      </c>
      <c r="O25" s="6"/>
      <c r="P25" s="6"/>
      <c r="Q25" s="6"/>
      <c r="R25" s="6"/>
    </row>
    <row r="26" spans="1:18" ht="33" customHeight="1" thickBot="1">
      <c r="A26" s="110"/>
      <c r="B26" s="7" t="s">
        <v>13</v>
      </c>
      <c r="C26" s="39">
        <v>0</v>
      </c>
      <c r="D26" s="34">
        <v>0</v>
      </c>
      <c r="E26" s="34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76">
        <v>0</v>
      </c>
      <c r="L26" s="76">
        <v>0</v>
      </c>
      <c r="M26" s="76">
        <v>0</v>
      </c>
      <c r="N26" s="35">
        <v>0</v>
      </c>
      <c r="O26" s="6"/>
      <c r="P26" s="6"/>
      <c r="Q26" s="6"/>
      <c r="R26" s="6"/>
    </row>
    <row r="27" spans="1:18" ht="23.25" customHeight="1" thickBot="1">
      <c r="A27" s="111"/>
      <c r="B27" s="7" t="s">
        <v>14</v>
      </c>
      <c r="C27" s="39">
        <v>0</v>
      </c>
      <c r="D27" s="34">
        <v>0</v>
      </c>
      <c r="E27" s="34">
        <v>0</v>
      </c>
      <c r="F27" s="35">
        <v>0</v>
      </c>
      <c r="G27" s="34">
        <v>0</v>
      </c>
      <c r="H27" s="34">
        <v>0</v>
      </c>
      <c r="I27" s="34">
        <v>0</v>
      </c>
      <c r="J27" s="35">
        <v>0</v>
      </c>
      <c r="K27" s="76">
        <v>0</v>
      </c>
      <c r="L27" s="76">
        <v>0</v>
      </c>
      <c r="M27" s="76">
        <v>0</v>
      </c>
      <c r="N27" s="35">
        <v>0</v>
      </c>
      <c r="O27" s="6"/>
      <c r="P27" s="6"/>
      <c r="Q27" s="6"/>
      <c r="R27" s="6"/>
    </row>
    <row r="28" spans="1:18" ht="34.5" customHeight="1" thickBot="1">
      <c r="A28" s="110" t="s">
        <v>132</v>
      </c>
      <c r="B28" s="5" t="s">
        <v>10</v>
      </c>
      <c r="C28" s="39">
        <v>0</v>
      </c>
      <c r="D28" s="34">
        <v>0</v>
      </c>
      <c r="E28" s="34">
        <v>0</v>
      </c>
      <c r="F28" s="35">
        <v>0</v>
      </c>
      <c r="G28" s="34">
        <f>G29+G31</f>
        <v>229.89000000000001</v>
      </c>
      <c r="H28" s="34">
        <v>0</v>
      </c>
      <c r="I28" s="34">
        <v>0</v>
      </c>
      <c r="J28" s="35">
        <v>0</v>
      </c>
      <c r="K28" s="76">
        <v>229.88</v>
      </c>
      <c r="L28" s="76">
        <v>0</v>
      </c>
      <c r="M28" s="76">
        <v>0</v>
      </c>
      <c r="N28" s="35">
        <v>0</v>
      </c>
      <c r="O28" s="6"/>
      <c r="P28" s="6"/>
      <c r="Q28" s="6"/>
      <c r="R28" s="6"/>
    </row>
    <row r="29" spans="1:18" ht="35.25" customHeight="1" thickBot="1">
      <c r="A29" s="110"/>
      <c r="B29" s="7" t="s">
        <v>36</v>
      </c>
      <c r="C29" s="39">
        <v>0</v>
      </c>
      <c r="D29" s="34">
        <v>0</v>
      </c>
      <c r="E29" s="34">
        <v>0</v>
      </c>
      <c r="F29" s="35">
        <v>0</v>
      </c>
      <c r="G29" s="34">
        <v>25.09</v>
      </c>
      <c r="H29" s="34">
        <v>0</v>
      </c>
      <c r="I29" s="34">
        <v>0</v>
      </c>
      <c r="J29" s="35">
        <v>0</v>
      </c>
      <c r="K29" s="76">
        <v>25.1</v>
      </c>
      <c r="L29" s="76">
        <v>0</v>
      </c>
      <c r="M29" s="76">
        <v>0</v>
      </c>
      <c r="N29" s="35">
        <v>0</v>
      </c>
      <c r="O29" s="6"/>
      <c r="P29" s="6"/>
      <c r="Q29" s="6"/>
      <c r="R29" s="6"/>
    </row>
    <row r="30" spans="1:18" ht="31.5" customHeight="1" thickBot="1">
      <c r="A30" s="110"/>
      <c r="B30" s="7" t="s">
        <v>12</v>
      </c>
      <c r="C30" s="39">
        <v>0</v>
      </c>
      <c r="D30" s="34">
        <v>0</v>
      </c>
      <c r="E30" s="34">
        <v>0</v>
      </c>
      <c r="F30" s="35">
        <v>0</v>
      </c>
      <c r="G30" s="34">
        <v>0</v>
      </c>
      <c r="H30" s="34">
        <v>0</v>
      </c>
      <c r="I30" s="34">
        <v>0</v>
      </c>
      <c r="J30" s="35">
        <v>0</v>
      </c>
      <c r="K30" s="76">
        <v>0</v>
      </c>
      <c r="L30" s="76">
        <v>0</v>
      </c>
      <c r="M30" s="76">
        <v>0</v>
      </c>
      <c r="N30" s="35">
        <v>0</v>
      </c>
      <c r="O30" s="6"/>
      <c r="P30" s="6"/>
      <c r="Q30" s="6"/>
      <c r="R30" s="6"/>
    </row>
    <row r="31" spans="1:18" ht="32.25" customHeight="1" thickBot="1">
      <c r="A31" s="110"/>
      <c r="B31" s="7" t="s">
        <v>13</v>
      </c>
      <c r="C31" s="39">
        <v>0</v>
      </c>
      <c r="D31" s="34">
        <v>0</v>
      </c>
      <c r="E31" s="34">
        <v>0</v>
      </c>
      <c r="F31" s="35">
        <v>0</v>
      </c>
      <c r="G31" s="34">
        <v>204.8</v>
      </c>
      <c r="H31" s="34">
        <v>0</v>
      </c>
      <c r="I31" s="34">
        <v>0</v>
      </c>
      <c r="J31" s="35">
        <v>0</v>
      </c>
      <c r="K31" s="76">
        <v>204.8</v>
      </c>
      <c r="L31" s="76">
        <v>0</v>
      </c>
      <c r="M31" s="76">
        <v>0</v>
      </c>
      <c r="N31" s="35">
        <v>0</v>
      </c>
      <c r="O31" s="6"/>
      <c r="P31" s="6"/>
      <c r="Q31" s="6"/>
      <c r="R31" s="6"/>
    </row>
    <row r="32" spans="1:18" ht="23.25" customHeight="1" thickBot="1">
      <c r="A32" s="111"/>
      <c r="B32" s="7" t="s">
        <v>14</v>
      </c>
      <c r="C32" s="39">
        <v>0</v>
      </c>
      <c r="D32" s="34">
        <v>0</v>
      </c>
      <c r="E32" s="34">
        <v>0</v>
      </c>
      <c r="F32" s="35">
        <v>0</v>
      </c>
      <c r="G32" s="34">
        <v>0</v>
      </c>
      <c r="H32" s="34">
        <v>0</v>
      </c>
      <c r="I32" s="34">
        <v>0</v>
      </c>
      <c r="J32" s="35">
        <v>0</v>
      </c>
      <c r="K32" s="76">
        <v>0</v>
      </c>
      <c r="L32" s="76">
        <v>0</v>
      </c>
      <c r="M32" s="76">
        <v>0</v>
      </c>
      <c r="N32" s="35">
        <v>0</v>
      </c>
      <c r="O32" s="6"/>
      <c r="P32" s="6"/>
      <c r="Q32" s="6"/>
      <c r="R32" s="6"/>
    </row>
    <row r="33" spans="1:18" ht="16.5" thickBot="1">
      <c r="A33" s="127" t="s">
        <v>113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</row>
    <row r="34" spans="1:18" ht="15.75" customHeight="1" thickBot="1">
      <c r="A34" s="109" t="s">
        <v>75</v>
      </c>
      <c r="B34" s="5" t="s">
        <v>10</v>
      </c>
      <c r="C34" s="34">
        <v>150</v>
      </c>
      <c r="D34" s="34">
        <v>0</v>
      </c>
      <c r="E34" s="34">
        <v>0</v>
      </c>
      <c r="F34" s="35">
        <f>E34/C34</f>
        <v>0</v>
      </c>
      <c r="G34" s="34">
        <v>240</v>
      </c>
      <c r="H34" s="34">
        <v>0</v>
      </c>
      <c r="I34" s="34">
        <v>0</v>
      </c>
      <c r="J34" s="35">
        <v>0</v>
      </c>
      <c r="K34" s="76">
        <v>240</v>
      </c>
      <c r="L34" s="76">
        <v>177.99</v>
      </c>
      <c r="M34" s="76">
        <v>177.99</v>
      </c>
      <c r="N34" s="35">
        <f>M34/K34</f>
        <v>0.74162500000000009</v>
      </c>
      <c r="O34" s="6"/>
      <c r="P34" s="6"/>
      <c r="Q34" s="6"/>
      <c r="R34" s="6"/>
    </row>
    <row r="35" spans="1:18" ht="48.75" customHeight="1" thickBot="1">
      <c r="A35" s="110"/>
      <c r="B35" s="7" t="s">
        <v>36</v>
      </c>
      <c r="C35" s="34">
        <v>150</v>
      </c>
      <c r="D35" s="34">
        <v>0</v>
      </c>
      <c r="E35" s="34">
        <v>0</v>
      </c>
      <c r="F35" s="35">
        <f t="shared" ref="F35" si="4">E35/C35</f>
        <v>0</v>
      </c>
      <c r="G35" s="34">
        <v>240</v>
      </c>
      <c r="H35" s="34">
        <v>0</v>
      </c>
      <c r="I35" s="34">
        <v>0</v>
      </c>
      <c r="J35" s="35">
        <v>0</v>
      </c>
      <c r="K35" s="76">
        <v>240</v>
      </c>
      <c r="L35" s="76">
        <v>177.99</v>
      </c>
      <c r="M35" s="76">
        <v>177.99</v>
      </c>
      <c r="N35" s="35">
        <f>M35/K35</f>
        <v>0.74162500000000009</v>
      </c>
      <c r="O35" s="6"/>
      <c r="P35" s="6"/>
      <c r="Q35" s="6"/>
      <c r="R35" s="6"/>
    </row>
    <row r="36" spans="1:18" ht="33.75" customHeight="1" thickBot="1">
      <c r="A36" s="110"/>
      <c r="B36" s="7" t="s">
        <v>12</v>
      </c>
      <c r="C36" s="34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5">
        <v>0</v>
      </c>
      <c r="K36" s="76">
        <v>0</v>
      </c>
      <c r="L36" s="76">
        <v>0</v>
      </c>
      <c r="M36" s="76">
        <v>0</v>
      </c>
      <c r="N36" s="35">
        <v>0</v>
      </c>
      <c r="O36" s="6"/>
      <c r="P36" s="6"/>
      <c r="Q36" s="6"/>
      <c r="R36" s="6"/>
    </row>
    <row r="37" spans="1:18" ht="36.75" customHeight="1" thickBot="1">
      <c r="A37" s="110"/>
      <c r="B37" s="7" t="s">
        <v>13</v>
      </c>
      <c r="C37" s="34">
        <v>0</v>
      </c>
      <c r="D37" s="34">
        <v>0</v>
      </c>
      <c r="E37" s="34">
        <v>0</v>
      </c>
      <c r="F37" s="35">
        <v>0</v>
      </c>
      <c r="G37" s="34">
        <v>0</v>
      </c>
      <c r="H37" s="34">
        <v>0</v>
      </c>
      <c r="I37" s="34">
        <v>0</v>
      </c>
      <c r="J37" s="35">
        <v>0</v>
      </c>
      <c r="K37" s="76">
        <v>0</v>
      </c>
      <c r="L37" s="76">
        <v>0</v>
      </c>
      <c r="M37" s="76">
        <v>0</v>
      </c>
      <c r="N37" s="35">
        <v>0</v>
      </c>
      <c r="O37" s="6"/>
      <c r="P37" s="6"/>
      <c r="Q37" s="6"/>
      <c r="R37" s="6"/>
    </row>
    <row r="38" spans="1:18" ht="23.25" customHeight="1" thickBot="1">
      <c r="A38" s="111"/>
      <c r="B38" s="7" t="s">
        <v>14</v>
      </c>
      <c r="C38" s="34">
        <v>0</v>
      </c>
      <c r="D38" s="34">
        <v>0</v>
      </c>
      <c r="E38" s="34">
        <v>0</v>
      </c>
      <c r="F38" s="35">
        <v>0</v>
      </c>
      <c r="G38" s="34">
        <v>0</v>
      </c>
      <c r="H38" s="34">
        <v>0</v>
      </c>
      <c r="I38" s="34">
        <v>0</v>
      </c>
      <c r="J38" s="35">
        <v>0</v>
      </c>
      <c r="K38" s="76">
        <v>0</v>
      </c>
      <c r="L38" s="76">
        <v>0</v>
      </c>
      <c r="M38" s="76">
        <v>0</v>
      </c>
      <c r="N38" s="35">
        <v>0</v>
      </c>
      <c r="O38" s="6"/>
      <c r="P38" s="6"/>
      <c r="Q38" s="6"/>
      <c r="R38" s="6"/>
    </row>
    <row r="39" spans="1:18" ht="23.25" customHeight="1" thickBot="1">
      <c r="A39" s="130" t="s">
        <v>76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2"/>
    </row>
    <row r="40" spans="1:18" ht="15.75" customHeight="1" thickBot="1">
      <c r="A40" s="109" t="s">
        <v>39</v>
      </c>
      <c r="B40" s="5" t="s">
        <v>10</v>
      </c>
      <c r="C40" s="39">
        <v>16634.400000000001</v>
      </c>
      <c r="D40" s="39">
        <v>5567.2</v>
      </c>
      <c r="E40" s="39">
        <v>5567.2</v>
      </c>
      <c r="F40" s="35">
        <f>E40/C40</f>
        <v>0.33467994036454574</v>
      </c>
      <c r="G40" s="34">
        <v>14299.95</v>
      </c>
      <c r="H40" s="34">
        <v>7726.58</v>
      </c>
      <c r="I40" s="34">
        <v>7726.58</v>
      </c>
      <c r="J40" s="35">
        <f>I40/G40</f>
        <v>0.54032216895863272</v>
      </c>
      <c r="K40" s="76">
        <v>14299.95</v>
      </c>
      <c r="L40" s="76">
        <v>11671.98</v>
      </c>
      <c r="M40" s="76">
        <v>11671.98</v>
      </c>
      <c r="N40" s="35">
        <f>M40/K40</f>
        <v>0.81622523155675364</v>
      </c>
      <c r="O40" s="6"/>
      <c r="P40" s="6"/>
      <c r="Q40" s="6"/>
      <c r="R40" s="6"/>
    </row>
    <row r="41" spans="1:18" ht="48" customHeight="1" thickBot="1">
      <c r="A41" s="110"/>
      <c r="B41" s="7" t="s">
        <v>36</v>
      </c>
      <c r="C41" s="39">
        <v>16634.400000000001</v>
      </c>
      <c r="D41" s="39">
        <v>5567.2</v>
      </c>
      <c r="E41" s="39">
        <v>5567.2</v>
      </c>
      <c r="F41" s="35">
        <f t="shared" ref="F41:F51" si="5">E41/C41</f>
        <v>0.33467994036454574</v>
      </c>
      <c r="G41" s="34">
        <v>14299.95</v>
      </c>
      <c r="H41" s="34">
        <v>7726.58</v>
      </c>
      <c r="I41" s="34">
        <v>7726.58</v>
      </c>
      <c r="J41" s="35">
        <f t="shared" ref="J41" si="6">I41/G41</f>
        <v>0.54032216895863272</v>
      </c>
      <c r="K41" s="76">
        <v>14299.95</v>
      </c>
      <c r="L41" s="76">
        <v>11671.98</v>
      </c>
      <c r="M41" s="76">
        <v>11671.98</v>
      </c>
      <c r="N41" s="35">
        <f>M41/K41</f>
        <v>0.81622523155675364</v>
      </c>
      <c r="O41" s="6"/>
      <c r="P41" s="6"/>
      <c r="Q41" s="6"/>
      <c r="R41" s="6"/>
    </row>
    <row r="42" spans="1:18" ht="28.5" customHeight="1" thickBot="1">
      <c r="A42" s="110"/>
      <c r="B42" s="7" t="s">
        <v>12</v>
      </c>
      <c r="C42" s="39">
        <v>0</v>
      </c>
      <c r="D42" s="39">
        <v>0</v>
      </c>
      <c r="E42" s="39">
        <v>0</v>
      </c>
      <c r="F42" s="35">
        <v>0</v>
      </c>
      <c r="G42" s="34">
        <v>0</v>
      </c>
      <c r="H42" s="34">
        <v>0</v>
      </c>
      <c r="I42" s="34">
        <v>0</v>
      </c>
      <c r="J42" s="35">
        <v>0</v>
      </c>
      <c r="K42" s="76">
        <v>0</v>
      </c>
      <c r="L42" s="76">
        <v>0</v>
      </c>
      <c r="M42" s="76">
        <v>0</v>
      </c>
      <c r="N42" s="35">
        <v>0</v>
      </c>
      <c r="O42" s="6"/>
      <c r="P42" s="6"/>
      <c r="Q42" s="6"/>
      <c r="R42" s="6"/>
    </row>
    <row r="43" spans="1:18" ht="36" customHeight="1" thickBot="1">
      <c r="A43" s="110"/>
      <c r="B43" s="7" t="s">
        <v>13</v>
      </c>
      <c r="C43" s="39">
        <v>0</v>
      </c>
      <c r="D43" s="39">
        <v>0</v>
      </c>
      <c r="E43" s="39">
        <v>0</v>
      </c>
      <c r="F43" s="35">
        <v>0</v>
      </c>
      <c r="G43" s="34">
        <v>0</v>
      </c>
      <c r="H43" s="34">
        <v>0</v>
      </c>
      <c r="I43" s="34">
        <v>0</v>
      </c>
      <c r="J43" s="35">
        <v>0</v>
      </c>
      <c r="K43" s="76">
        <v>0</v>
      </c>
      <c r="L43" s="76">
        <v>0</v>
      </c>
      <c r="M43" s="76">
        <v>0</v>
      </c>
      <c r="N43" s="35">
        <v>0</v>
      </c>
      <c r="O43" s="6"/>
      <c r="P43" s="6"/>
      <c r="Q43" s="6"/>
      <c r="R43" s="6"/>
    </row>
    <row r="44" spans="1:18" ht="18" customHeight="1" thickBot="1">
      <c r="A44" s="111"/>
      <c r="B44" s="7" t="s">
        <v>14</v>
      </c>
      <c r="C44" s="39">
        <v>0</v>
      </c>
      <c r="D44" s="39">
        <v>0</v>
      </c>
      <c r="E44" s="39">
        <v>0</v>
      </c>
      <c r="F44" s="35">
        <v>0</v>
      </c>
      <c r="G44" s="34">
        <v>0</v>
      </c>
      <c r="H44" s="34">
        <v>0</v>
      </c>
      <c r="I44" s="34">
        <v>0</v>
      </c>
      <c r="J44" s="35">
        <v>0</v>
      </c>
      <c r="K44" s="76">
        <v>0</v>
      </c>
      <c r="L44" s="76">
        <v>0</v>
      </c>
      <c r="M44" s="76">
        <v>0</v>
      </c>
      <c r="N44" s="35">
        <v>0</v>
      </c>
      <c r="O44" s="6"/>
      <c r="P44" s="6"/>
      <c r="Q44" s="6"/>
      <c r="R44" s="6"/>
    </row>
    <row r="45" spans="1:18" ht="15.75" thickBot="1">
      <c r="A45" s="109" t="s">
        <v>109</v>
      </c>
      <c r="B45" s="5" t="s">
        <v>10</v>
      </c>
      <c r="C45" s="39">
        <v>5522.7</v>
      </c>
      <c r="D45" s="39">
        <v>0</v>
      </c>
      <c r="E45" s="39">
        <v>0</v>
      </c>
      <c r="F45" s="35">
        <f t="shared" si="5"/>
        <v>0</v>
      </c>
      <c r="G45" s="34">
        <v>8420.75</v>
      </c>
      <c r="H45" s="34">
        <v>5522.7</v>
      </c>
      <c r="I45" s="34">
        <v>5522.7</v>
      </c>
      <c r="J45" s="35">
        <f>I45/G45</f>
        <v>0.65584419440073627</v>
      </c>
      <c r="K45" s="76">
        <v>18090.29</v>
      </c>
      <c r="L45" s="76">
        <v>9038.9500000000007</v>
      </c>
      <c r="M45" s="76">
        <v>9038.9500000000007</v>
      </c>
      <c r="N45" s="35">
        <f>M45/K45</f>
        <v>0.49965755109509025</v>
      </c>
      <c r="O45" s="6"/>
      <c r="P45" s="6"/>
      <c r="Q45" s="6"/>
      <c r="R45" s="6"/>
    </row>
    <row r="46" spans="1:18" ht="45.75" thickBot="1">
      <c r="A46" s="110"/>
      <c r="B46" s="7" t="s">
        <v>36</v>
      </c>
      <c r="C46" s="39">
        <v>5522.7</v>
      </c>
      <c r="D46" s="39">
        <v>0</v>
      </c>
      <c r="E46" s="39">
        <v>0</v>
      </c>
      <c r="F46" s="35">
        <f t="shared" si="5"/>
        <v>0</v>
      </c>
      <c r="G46" s="34">
        <v>8420.75</v>
      </c>
      <c r="H46" s="34">
        <v>5522.7</v>
      </c>
      <c r="I46" s="34">
        <v>5522.7</v>
      </c>
      <c r="J46" s="35">
        <f t="shared" ref="J46:J51" si="7">I46/G46</f>
        <v>0.65584419440073627</v>
      </c>
      <c r="K46" s="76">
        <v>18090.29</v>
      </c>
      <c r="L46" s="76">
        <v>9038.9500000000007</v>
      </c>
      <c r="M46" s="76">
        <v>9038.9500000000007</v>
      </c>
      <c r="N46" s="35">
        <f t="shared" ref="N46" si="8">M46/K46</f>
        <v>0.49965755109509025</v>
      </c>
      <c r="O46" s="6"/>
      <c r="P46" s="6"/>
      <c r="Q46" s="6"/>
      <c r="R46" s="6"/>
    </row>
    <row r="47" spans="1:18" ht="30.75" thickBot="1">
      <c r="A47" s="110"/>
      <c r="B47" s="7" t="s">
        <v>12</v>
      </c>
      <c r="C47" s="39">
        <v>0</v>
      </c>
      <c r="D47" s="39">
        <v>0</v>
      </c>
      <c r="E47" s="39">
        <v>0</v>
      </c>
      <c r="F47" s="35">
        <v>0</v>
      </c>
      <c r="G47" s="34">
        <v>0</v>
      </c>
      <c r="H47" s="34">
        <v>0</v>
      </c>
      <c r="I47" s="34">
        <v>0</v>
      </c>
      <c r="J47" s="35">
        <v>0</v>
      </c>
      <c r="K47" s="76">
        <v>0</v>
      </c>
      <c r="L47" s="76">
        <v>0</v>
      </c>
      <c r="M47" s="76">
        <v>0</v>
      </c>
      <c r="N47" s="35">
        <v>0</v>
      </c>
      <c r="O47" s="6"/>
      <c r="P47" s="6"/>
      <c r="Q47" s="6"/>
      <c r="R47" s="6"/>
    </row>
    <row r="48" spans="1:18" ht="30.75" thickBot="1">
      <c r="A48" s="110"/>
      <c r="B48" s="7" t="s">
        <v>13</v>
      </c>
      <c r="C48" s="39">
        <v>0</v>
      </c>
      <c r="D48" s="39">
        <v>0</v>
      </c>
      <c r="E48" s="39">
        <v>0</v>
      </c>
      <c r="F48" s="35">
        <v>0</v>
      </c>
      <c r="G48" s="34">
        <v>0</v>
      </c>
      <c r="H48" s="34">
        <v>0</v>
      </c>
      <c r="I48" s="34">
        <v>0</v>
      </c>
      <c r="J48" s="35">
        <v>0</v>
      </c>
      <c r="K48" s="76">
        <v>0</v>
      </c>
      <c r="L48" s="76">
        <v>0</v>
      </c>
      <c r="M48" s="76">
        <v>0</v>
      </c>
      <c r="N48" s="35">
        <v>0</v>
      </c>
      <c r="O48" s="6"/>
      <c r="P48" s="6"/>
      <c r="Q48" s="6"/>
      <c r="R48" s="6"/>
    </row>
    <row r="49" spans="1:18" ht="15.75" thickBot="1">
      <c r="A49" s="111"/>
      <c r="B49" s="7" t="s">
        <v>14</v>
      </c>
      <c r="C49" s="39">
        <v>0</v>
      </c>
      <c r="D49" s="39">
        <v>0</v>
      </c>
      <c r="E49" s="39">
        <v>0</v>
      </c>
      <c r="F49" s="35">
        <v>0</v>
      </c>
      <c r="G49" s="34">
        <v>0</v>
      </c>
      <c r="H49" s="34">
        <v>0</v>
      </c>
      <c r="I49" s="34">
        <v>0</v>
      </c>
      <c r="J49" s="35">
        <v>0</v>
      </c>
      <c r="K49" s="76">
        <v>0</v>
      </c>
      <c r="L49" s="76">
        <v>0</v>
      </c>
      <c r="M49" s="76">
        <v>0</v>
      </c>
      <c r="N49" s="35">
        <v>0</v>
      </c>
      <c r="O49" s="6"/>
      <c r="P49" s="6"/>
      <c r="Q49" s="6"/>
      <c r="R49" s="6"/>
    </row>
    <row r="50" spans="1:18" ht="15.75" thickBot="1">
      <c r="A50" s="109" t="s">
        <v>15</v>
      </c>
      <c r="B50" s="5" t="s">
        <v>10</v>
      </c>
      <c r="C50" s="42">
        <f>C13+C18+C23+C28+C34+C40+C45</f>
        <v>28902.500000000004</v>
      </c>
      <c r="D50" s="42">
        <f t="shared" ref="D50:E50" si="9">D13+D18+D23+D28+D34+D40+D45</f>
        <v>7590.78</v>
      </c>
      <c r="E50" s="42">
        <f t="shared" si="9"/>
        <v>7590.78</v>
      </c>
      <c r="F50" s="37">
        <f t="shared" si="5"/>
        <v>0.26263402819825271</v>
      </c>
      <c r="G50" s="36">
        <f>G13+G18+G23+G28+G34+G40+G45</f>
        <v>36539.509999999995</v>
      </c>
      <c r="H50" s="36">
        <f t="shared" ref="H50:I50" si="10">H13+H18+H23+H28+H34+H40+H45</f>
        <v>23954.15</v>
      </c>
      <c r="I50" s="36">
        <f t="shared" si="10"/>
        <v>23954.15</v>
      </c>
      <c r="J50" s="37">
        <f t="shared" si="7"/>
        <v>0.65556845179368861</v>
      </c>
      <c r="K50" s="77">
        <f>K13+K18+K23+K28+K34+K40+K45</f>
        <v>48159.13</v>
      </c>
      <c r="L50" s="77">
        <f t="shared" ref="L50:M50" si="11">L13+L18+L23+L28+L34+L40+L45</f>
        <v>33127.279999999999</v>
      </c>
      <c r="M50" s="77">
        <f t="shared" si="11"/>
        <v>33127.279999999999</v>
      </c>
      <c r="N50" s="37">
        <f>M50/K50</f>
        <v>0.68787123023194152</v>
      </c>
      <c r="O50" s="6"/>
      <c r="P50" s="6"/>
      <c r="Q50" s="6"/>
      <c r="R50" s="6"/>
    </row>
    <row r="51" spans="1:18" ht="45.75" thickBot="1">
      <c r="A51" s="110"/>
      <c r="B51" s="7" t="s">
        <v>36</v>
      </c>
      <c r="C51" s="39">
        <f t="shared" ref="C51:E54" si="12">C14+C19+C24+C29+C35+C41+C46</f>
        <v>28902.500000000004</v>
      </c>
      <c r="D51" s="39">
        <f t="shared" si="12"/>
        <v>7590.78</v>
      </c>
      <c r="E51" s="39">
        <f t="shared" si="12"/>
        <v>7590.78</v>
      </c>
      <c r="F51" s="35">
        <f t="shared" si="5"/>
        <v>0.26263402819825271</v>
      </c>
      <c r="G51" s="34">
        <f t="shared" ref="G51:I54" si="13">G14+G19+G24+G29+G35+G41+G46</f>
        <v>36334.71</v>
      </c>
      <c r="H51" s="34">
        <f t="shared" si="13"/>
        <v>23954.15</v>
      </c>
      <c r="I51" s="34">
        <f t="shared" si="13"/>
        <v>23954.15</v>
      </c>
      <c r="J51" s="35">
        <f t="shared" si="7"/>
        <v>0.65926355267456382</v>
      </c>
      <c r="K51" s="77">
        <f t="shared" ref="K51:M54" si="14">K14+K19+K24+K29+K35+K41+K46</f>
        <v>47954.35</v>
      </c>
      <c r="L51" s="77">
        <f t="shared" si="14"/>
        <v>33127.279999999999</v>
      </c>
      <c r="M51" s="77">
        <f t="shared" si="14"/>
        <v>33127.279999999999</v>
      </c>
      <c r="N51" s="37">
        <f t="shared" ref="N51:N53" si="15">M51/K51</f>
        <v>0.69080865448077178</v>
      </c>
      <c r="O51" s="6"/>
      <c r="P51" s="6"/>
      <c r="Q51" s="6"/>
      <c r="R51" s="6"/>
    </row>
    <row r="52" spans="1:18" ht="30.75" thickBot="1">
      <c r="A52" s="110"/>
      <c r="B52" s="7" t="s">
        <v>12</v>
      </c>
      <c r="C52" s="39">
        <f t="shared" si="12"/>
        <v>0</v>
      </c>
      <c r="D52" s="39">
        <f t="shared" si="12"/>
        <v>0</v>
      </c>
      <c r="E52" s="39">
        <f t="shared" si="12"/>
        <v>0</v>
      </c>
      <c r="F52" s="35">
        <v>0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5">
        <v>0</v>
      </c>
      <c r="K52" s="77">
        <f t="shared" si="14"/>
        <v>0</v>
      </c>
      <c r="L52" s="77">
        <f t="shared" si="14"/>
        <v>0</v>
      </c>
      <c r="M52" s="77">
        <f t="shared" si="14"/>
        <v>0</v>
      </c>
      <c r="N52" s="37">
        <v>0</v>
      </c>
      <c r="O52" s="6"/>
      <c r="P52" s="6"/>
      <c r="Q52" s="6"/>
      <c r="R52" s="6"/>
    </row>
    <row r="53" spans="1:18" ht="30.75" thickBot="1">
      <c r="A53" s="110"/>
      <c r="B53" s="7" t="s">
        <v>13</v>
      </c>
      <c r="C53" s="39">
        <f t="shared" si="12"/>
        <v>0</v>
      </c>
      <c r="D53" s="39">
        <f t="shared" si="12"/>
        <v>0</v>
      </c>
      <c r="E53" s="39">
        <f t="shared" si="12"/>
        <v>0</v>
      </c>
      <c r="F53" s="35">
        <v>0</v>
      </c>
      <c r="G53" s="34">
        <f t="shared" si="13"/>
        <v>204.8</v>
      </c>
      <c r="H53" s="34">
        <f t="shared" si="13"/>
        <v>0</v>
      </c>
      <c r="I53" s="34">
        <f t="shared" si="13"/>
        <v>0</v>
      </c>
      <c r="J53" s="35">
        <v>0</v>
      </c>
      <c r="K53" s="77">
        <f t="shared" si="14"/>
        <v>204.8</v>
      </c>
      <c r="L53" s="77">
        <f t="shared" si="14"/>
        <v>0</v>
      </c>
      <c r="M53" s="77">
        <f t="shared" si="14"/>
        <v>0</v>
      </c>
      <c r="N53" s="37">
        <f t="shared" si="15"/>
        <v>0</v>
      </c>
      <c r="O53" s="6"/>
      <c r="P53" s="6"/>
      <c r="Q53" s="6"/>
      <c r="R53" s="6"/>
    </row>
    <row r="54" spans="1:18" ht="15.75" thickBot="1">
      <c r="A54" s="111"/>
      <c r="B54" s="7" t="s">
        <v>14</v>
      </c>
      <c r="C54" s="39">
        <f t="shared" si="12"/>
        <v>0</v>
      </c>
      <c r="D54" s="39">
        <f t="shared" si="12"/>
        <v>0</v>
      </c>
      <c r="E54" s="39">
        <f t="shared" si="12"/>
        <v>0</v>
      </c>
      <c r="F54" s="35">
        <v>0</v>
      </c>
      <c r="G54" s="34">
        <f t="shared" si="13"/>
        <v>0</v>
      </c>
      <c r="H54" s="34">
        <f t="shared" si="13"/>
        <v>0</v>
      </c>
      <c r="I54" s="34">
        <f t="shared" si="13"/>
        <v>0</v>
      </c>
      <c r="J54" s="35">
        <v>0</v>
      </c>
      <c r="K54" s="77">
        <f t="shared" si="14"/>
        <v>0</v>
      </c>
      <c r="L54" s="77">
        <f t="shared" si="14"/>
        <v>0</v>
      </c>
      <c r="M54" s="77">
        <f t="shared" si="14"/>
        <v>0</v>
      </c>
      <c r="N54" s="37">
        <v>0</v>
      </c>
      <c r="O54" s="6"/>
      <c r="P54" s="6"/>
      <c r="Q54" s="6"/>
      <c r="R54" s="6"/>
    </row>
    <row r="56" spans="1:18">
      <c r="A56" s="26" t="s">
        <v>92</v>
      </c>
      <c r="B56" s="27" t="s">
        <v>104</v>
      </c>
    </row>
  </sheetData>
  <mergeCells count="30">
    <mergeCell ref="A45:A49"/>
    <mergeCell ref="A50:A54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A34:A38"/>
    <mergeCell ref="A40:A44"/>
    <mergeCell ref="P9:P10"/>
    <mergeCell ref="A39:R39"/>
    <mergeCell ref="Q9:Q10"/>
    <mergeCell ref="A33:R33"/>
    <mergeCell ref="B8:B10"/>
    <mergeCell ref="C8:F8"/>
    <mergeCell ref="G8:J8"/>
    <mergeCell ref="O8:R8"/>
    <mergeCell ref="A12:R12"/>
    <mergeCell ref="A18:A22"/>
    <mergeCell ref="A23:A27"/>
    <mergeCell ref="A28:A32"/>
    <mergeCell ref="K8:N8"/>
    <mergeCell ref="L9:L10"/>
    <mergeCell ref="M9:M10"/>
    <mergeCell ref="N9:N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S35"/>
  <sheetViews>
    <sheetView topLeftCell="A22" workbookViewId="0">
      <selection activeCell="N34" sqref="N34"/>
    </sheetView>
  </sheetViews>
  <sheetFormatPr defaultRowHeight="15"/>
  <cols>
    <col min="1" max="1" width="21.140625" customWidth="1"/>
    <col min="2" max="2" width="21.85546875" customWidth="1"/>
    <col min="5" max="5" width="11.28515625" customWidth="1"/>
    <col min="9" max="9" width="10.140625" customWidth="1"/>
    <col min="10" max="10" width="10" bestFit="1" customWidth="1"/>
    <col min="11" max="14" width="10" customWidth="1"/>
    <col min="17" max="17" width="10.7109375" customWidth="1"/>
  </cols>
  <sheetData>
    <row r="3" spans="1:19">
      <c r="I3" s="1" t="s">
        <v>111</v>
      </c>
    </row>
    <row r="4" spans="1:19" ht="5.25" customHeight="1"/>
    <row r="5" spans="1:19" ht="45" customHeight="1">
      <c r="A5" s="106" t="s">
        <v>63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7" spans="1:19" ht="15.75" thickBot="1"/>
    <row r="8" spans="1:19" ht="16.5" thickBot="1">
      <c r="A8" s="107" t="s">
        <v>1</v>
      </c>
      <c r="B8" s="107" t="s">
        <v>2</v>
      </c>
      <c r="C8" s="114" t="s">
        <v>101</v>
      </c>
      <c r="D8" s="115"/>
      <c r="E8" s="115"/>
      <c r="F8" s="116"/>
      <c r="G8" s="114" t="s">
        <v>125</v>
      </c>
      <c r="H8" s="115"/>
      <c r="I8" s="115"/>
      <c r="J8" s="116"/>
      <c r="K8" s="114" t="s">
        <v>133</v>
      </c>
      <c r="L8" s="115"/>
      <c r="M8" s="115"/>
      <c r="N8" s="116"/>
      <c r="O8" s="114" t="s">
        <v>3</v>
      </c>
      <c r="P8" s="115"/>
      <c r="Q8" s="115"/>
      <c r="R8" s="116"/>
    </row>
    <row r="9" spans="1:19" ht="63.75" customHeight="1">
      <c r="A9" s="113"/>
      <c r="B9" s="113"/>
      <c r="C9" s="2" t="s">
        <v>4</v>
      </c>
      <c r="D9" s="107" t="s">
        <v>5</v>
      </c>
      <c r="E9" s="107" t="s">
        <v>6</v>
      </c>
      <c r="F9" s="107" t="s">
        <v>7</v>
      </c>
      <c r="G9" s="2" t="s">
        <v>4</v>
      </c>
      <c r="H9" s="107" t="s">
        <v>5</v>
      </c>
      <c r="I9" s="107" t="s">
        <v>6</v>
      </c>
      <c r="J9" s="107" t="s">
        <v>7</v>
      </c>
      <c r="K9" s="2" t="s">
        <v>4</v>
      </c>
      <c r="L9" s="107" t="s">
        <v>5</v>
      </c>
      <c r="M9" s="107" t="s">
        <v>6</v>
      </c>
      <c r="N9" s="107" t="s">
        <v>7</v>
      </c>
      <c r="O9" s="2" t="s">
        <v>4</v>
      </c>
      <c r="P9" s="107" t="s">
        <v>5</v>
      </c>
      <c r="Q9" s="107" t="s">
        <v>6</v>
      </c>
      <c r="R9" s="107" t="s">
        <v>8</v>
      </c>
    </row>
    <row r="10" spans="1:19" ht="64.5" thickBot="1">
      <c r="A10" s="108"/>
      <c r="B10" s="108"/>
      <c r="C10" s="3" t="s">
        <v>102</v>
      </c>
      <c r="D10" s="108"/>
      <c r="E10" s="108"/>
      <c r="F10" s="108"/>
      <c r="G10" s="3" t="s">
        <v>102</v>
      </c>
      <c r="H10" s="108"/>
      <c r="I10" s="108"/>
      <c r="J10" s="108"/>
      <c r="K10" s="3" t="s">
        <v>102</v>
      </c>
      <c r="L10" s="108"/>
      <c r="M10" s="108"/>
      <c r="N10" s="108"/>
      <c r="O10" s="3" t="s">
        <v>9</v>
      </c>
      <c r="P10" s="108"/>
      <c r="Q10" s="108"/>
      <c r="R10" s="108"/>
    </row>
    <row r="11" spans="1:19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9" ht="16.5" thickBot="1">
      <c r="A12" s="118" t="s">
        <v>64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9" ht="15.75" thickBot="1">
      <c r="A13" s="109" t="s">
        <v>65</v>
      </c>
      <c r="B13" s="5" t="s">
        <v>10</v>
      </c>
      <c r="C13" s="38">
        <v>20224.7</v>
      </c>
      <c r="D13" s="39">
        <f>D14+D15+D16+D17</f>
        <v>6067.41</v>
      </c>
      <c r="E13" s="39">
        <f>E14+E15+E16+E17</f>
        <v>6067.41</v>
      </c>
      <c r="F13" s="35">
        <f>E13/C13</f>
        <v>0.3</v>
      </c>
      <c r="G13" s="34">
        <v>20224.7</v>
      </c>
      <c r="H13" s="34">
        <v>12858.89</v>
      </c>
      <c r="I13" s="34">
        <v>12858.89</v>
      </c>
      <c r="J13" s="35">
        <f>I13/G13</f>
        <v>0.6358012727012019</v>
      </c>
      <c r="K13" s="76">
        <v>20224.7</v>
      </c>
      <c r="L13" s="76">
        <v>20224.7</v>
      </c>
      <c r="M13" s="76">
        <v>20224.7</v>
      </c>
      <c r="N13" s="35">
        <v>1</v>
      </c>
      <c r="O13" s="6"/>
      <c r="P13" s="6"/>
      <c r="Q13" s="6"/>
      <c r="R13" s="6"/>
      <c r="S13" s="51"/>
    </row>
    <row r="14" spans="1:19" ht="50.25" customHeight="1" thickBot="1">
      <c r="A14" s="110"/>
      <c r="B14" s="30" t="s">
        <v>36</v>
      </c>
      <c r="C14" s="52">
        <v>2224.6999999999998</v>
      </c>
      <c r="D14" s="39">
        <v>667.41</v>
      </c>
      <c r="E14" s="39">
        <v>667.41</v>
      </c>
      <c r="F14" s="35">
        <f t="shared" ref="F14:F16" si="0">E14/C14</f>
        <v>0.3</v>
      </c>
      <c r="G14" s="34">
        <v>2224.6999999999998</v>
      </c>
      <c r="H14" s="34">
        <v>1414.47</v>
      </c>
      <c r="I14" s="34">
        <v>1414.47</v>
      </c>
      <c r="J14" s="35">
        <f t="shared" ref="J14:J16" si="1">I14/G14</f>
        <v>0.63580258012316271</v>
      </c>
      <c r="K14" s="76">
        <v>2224.6999999999998</v>
      </c>
      <c r="L14" s="76">
        <v>2224.6999999999998</v>
      </c>
      <c r="M14" s="76">
        <v>2224.6999999999998</v>
      </c>
      <c r="N14" s="35">
        <v>1</v>
      </c>
      <c r="O14" s="6"/>
      <c r="P14" s="6"/>
      <c r="Q14" s="6"/>
      <c r="R14" s="6"/>
    </row>
    <row r="15" spans="1:19" ht="37.5" customHeight="1" thickBot="1">
      <c r="A15" s="110"/>
      <c r="B15" s="30" t="s">
        <v>12</v>
      </c>
      <c r="C15" s="52">
        <v>5652</v>
      </c>
      <c r="D15" s="39">
        <v>1695.6</v>
      </c>
      <c r="E15" s="39">
        <v>1695.6</v>
      </c>
      <c r="F15" s="35">
        <f t="shared" si="0"/>
        <v>0.3</v>
      </c>
      <c r="G15" s="34">
        <v>5652</v>
      </c>
      <c r="H15" s="34">
        <v>3593.55</v>
      </c>
      <c r="I15" s="34">
        <v>3593.55</v>
      </c>
      <c r="J15" s="35">
        <f t="shared" si="1"/>
        <v>0.63580148619957544</v>
      </c>
      <c r="K15" s="76">
        <v>5652</v>
      </c>
      <c r="L15" s="76">
        <v>5652</v>
      </c>
      <c r="M15" s="76">
        <v>5652</v>
      </c>
      <c r="N15" s="35">
        <v>1</v>
      </c>
      <c r="O15" s="6"/>
      <c r="P15" s="6"/>
      <c r="Q15" s="6"/>
      <c r="R15" s="6"/>
    </row>
    <row r="16" spans="1:19" ht="38.25" customHeight="1" thickBot="1">
      <c r="A16" s="110"/>
      <c r="B16" s="30" t="s">
        <v>13</v>
      </c>
      <c r="C16" s="52">
        <v>12348</v>
      </c>
      <c r="D16" s="39">
        <v>3704.4</v>
      </c>
      <c r="E16" s="39">
        <v>3704.4</v>
      </c>
      <c r="F16" s="35">
        <f t="shared" si="0"/>
        <v>0.3</v>
      </c>
      <c r="G16" s="34">
        <v>12348</v>
      </c>
      <c r="H16" s="34">
        <v>7850.87</v>
      </c>
      <c r="I16" s="34">
        <v>7850.87</v>
      </c>
      <c r="J16" s="35">
        <f t="shared" si="1"/>
        <v>0.63580093942338844</v>
      </c>
      <c r="K16" s="76">
        <v>12348</v>
      </c>
      <c r="L16" s="76">
        <v>12348</v>
      </c>
      <c r="M16" s="76">
        <v>12348</v>
      </c>
      <c r="N16" s="35">
        <v>1</v>
      </c>
      <c r="O16" s="6"/>
      <c r="P16" s="6"/>
      <c r="Q16" s="6"/>
      <c r="R16" s="6"/>
    </row>
    <row r="17" spans="1:19" ht="31.5" customHeight="1" thickBot="1">
      <c r="A17" s="110"/>
      <c r="B17" s="32" t="s">
        <v>14</v>
      </c>
      <c r="C17" s="38">
        <v>0</v>
      </c>
      <c r="D17" s="38">
        <v>0</v>
      </c>
      <c r="E17" s="38">
        <v>0</v>
      </c>
      <c r="F17" s="35">
        <v>0</v>
      </c>
      <c r="G17" s="64">
        <v>0</v>
      </c>
      <c r="H17" s="64">
        <v>0</v>
      </c>
      <c r="I17" s="64">
        <v>0</v>
      </c>
      <c r="J17" s="35">
        <v>0</v>
      </c>
      <c r="K17" s="79">
        <v>0</v>
      </c>
      <c r="L17" s="79">
        <v>0</v>
      </c>
      <c r="M17" s="79">
        <v>0</v>
      </c>
      <c r="N17" s="70">
        <v>0</v>
      </c>
      <c r="O17" s="33"/>
      <c r="P17" s="33"/>
      <c r="Q17" s="33"/>
      <c r="R17" s="33"/>
    </row>
    <row r="18" spans="1:19" ht="31.5" customHeight="1">
      <c r="A18" s="124" t="s">
        <v>114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</row>
    <row r="19" spans="1:19" ht="15.75" thickBot="1">
      <c r="A19" s="110" t="s">
        <v>115</v>
      </c>
      <c r="B19" s="5" t="s">
        <v>10</v>
      </c>
      <c r="C19" s="39">
        <f>C20+C22</f>
        <v>21682.5</v>
      </c>
      <c r="D19" s="39">
        <f>D20+D21+D22+D23</f>
        <v>6504.74</v>
      </c>
      <c r="E19" s="39">
        <f>E20+E21+E22+E23</f>
        <v>6504.74</v>
      </c>
      <c r="F19" s="35">
        <f>E19/C19</f>
        <v>0.29999953879857028</v>
      </c>
      <c r="G19" s="34">
        <v>21682.47</v>
      </c>
      <c r="H19" s="34">
        <v>6504.74</v>
      </c>
      <c r="I19" s="34">
        <v>6504.74</v>
      </c>
      <c r="J19" s="35">
        <f>I19/G19</f>
        <v>0.29999995387979317</v>
      </c>
      <c r="K19" s="76">
        <v>21682.47</v>
      </c>
      <c r="L19" s="76">
        <v>21682.47</v>
      </c>
      <c r="M19" s="76">
        <v>21682.47</v>
      </c>
      <c r="N19" s="35">
        <f>M19/K19</f>
        <v>1</v>
      </c>
      <c r="O19" s="6"/>
      <c r="P19" s="6"/>
      <c r="Q19" s="6"/>
      <c r="R19" s="6"/>
      <c r="S19" s="51"/>
    </row>
    <row r="20" spans="1:19" ht="52.5" customHeight="1" thickBot="1">
      <c r="A20" s="110"/>
      <c r="B20" s="7" t="s">
        <v>36</v>
      </c>
      <c r="C20" s="39">
        <v>2385.1</v>
      </c>
      <c r="D20" s="39">
        <v>715.52</v>
      </c>
      <c r="E20" s="39">
        <v>715.52</v>
      </c>
      <c r="F20" s="35">
        <f t="shared" ref="F20:F32" si="2">E20/C20</f>
        <v>0.29999580730367698</v>
      </c>
      <c r="G20" s="34">
        <v>2385.0700000000002</v>
      </c>
      <c r="H20" s="34">
        <v>715.52</v>
      </c>
      <c r="I20" s="34">
        <v>715.52</v>
      </c>
      <c r="J20" s="35">
        <f t="shared" ref="J20:J22" si="3">I20/G20</f>
        <v>0.29999958072509397</v>
      </c>
      <c r="K20" s="76">
        <v>2385.0700000000002</v>
      </c>
      <c r="L20" s="76">
        <v>2385.0700000000002</v>
      </c>
      <c r="M20" s="76">
        <v>2385.0700000000002</v>
      </c>
      <c r="N20" s="35">
        <f t="shared" ref="N20:N22" si="4">M20/K20</f>
        <v>1</v>
      </c>
      <c r="O20" s="6"/>
      <c r="P20" s="6"/>
      <c r="Q20" s="6"/>
      <c r="R20" s="6"/>
    </row>
    <row r="21" spans="1:19" ht="29.25" customHeight="1" thickBot="1">
      <c r="A21" s="110"/>
      <c r="B21" s="7" t="s">
        <v>12</v>
      </c>
      <c r="C21" s="39">
        <v>0</v>
      </c>
      <c r="D21" s="39">
        <v>0</v>
      </c>
      <c r="E21" s="39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76">
        <v>0</v>
      </c>
      <c r="L21" s="76">
        <v>0</v>
      </c>
      <c r="M21" s="76">
        <v>0</v>
      </c>
      <c r="N21" s="35">
        <v>0</v>
      </c>
      <c r="O21" s="6"/>
      <c r="P21" s="6"/>
      <c r="Q21" s="6"/>
      <c r="R21" s="6"/>
    </row>
    <row r="22" spans="1:19" ht="40.5" customHeight="1" thickBot="1">
      <c r="A22" s="110"/>
      <c r="B22" s="7" t="s">
        <v>13</v>
      </c>
      <c r="C22" s="39">
        <v>19297.400000000001</v>
      </c>
      <c r="D22" s="39">
        <v>5789.22</v>
      </c>
      <c r="E22" s="39">
        <v>5789.22</v>
      </c>
      <c r="F22" s="35">
        <f t="shared" si="2"/>
        <v>0.3</v>
      </c>
      <c r="G22" s="34">
        <v>19297.400000000001</v>
      </c>
      <c r="H22" s="34">
        <v>5789.22</v>
      </c>
      <c r="I22" s="34">
        <v>5789.22</v>
      </c>
      <c r="J22" s="35">
        <f t="shared" si="3"/>
        <v>0.3</v>
      </c>
      <c r="K22" s="76">
        <v>19297.400000000001</v>
      </c>
      <c r="L22" s="76">
        <v>19297.400000000001</v>
      </c>
      <c r="M22" s="76">
        <v>19297.400000000001</v>
      </c>
      <c r="N22" s="35">
        <f t="shared" si="4"/>
        <v>1</v>
      </c>
      <c r="O22" s="6"/>
      <c r="P22" s="6"/>
      <c r="Q22" s="6"/>
      <c r="R22" s="6"/>
    </row>
    <row r="23" spans="1:19" ht="34.5" customHeight="1" thickBot="1">
      <c r="A23" s="111"/>
      <c r="B23" s="7" t="s">
        <v>14</v>
      </c>
      <c r="C23" s="39">
        <v>0</v>
      </c>
      <c r="D23" s="39">
        <v>0</v>
      </c>
      <c r="E23" s="39">
        <f t="shared" ref="E23" si="5">E24+E25+E26+E27</f>
        <v>0</v>
      </c>
      <c r="F23" s="35">
        <v>0</v>
      </c>
      <c r="G23" s="34">
        <v>0</v>
      </c>
      <c r="H23" s="34">
        <v>0</v>
      </c>
      <c r="I23" s="34">
        <v>0</v>
      </c>
      <c r="J23" s="35">
        <v>0</v>
      </c>
      <c r="K23" s="76">
        <v>0</v>
      </c>
      <c r="L23" s="76">
        <v>0</v>
      </c>
      <c r="M23" s="76">
        <v>0</v>
      </c>
      <c r="N23" s="35">
        <v>0</v>
      </c>
      <c r="O23" s="6"/>
      <c r="P23" s="6"/>
      <c r="Q23" s="6"/>
      <c r="R23" s="6"/>
    </row>
    <row r="24" spans="1:19" ht="34.5" customHeight="1" thickBot="1">
      <c r="A24" s="112" t="s">
        <v>116</v>
      </c>
      <c r="B24" s="5" t="s">
        <v>10</v>
      </c>
      <c r="C24" s="39">
        <f>C25+C26+C27+C28</f>
        <v>24444.45</v>
      </c>
      <c r="D24" s="39">
        <v>0</v>
      </c>
      <c r="E24" s="39">
        <v>0</v>
      </c>
      <c r="F24" s="35">
        <f t="shared" si="2"/>
        <v>0</v>
      </c>
      <c r="G24" s="34">
        <v>22222.23</v>
      </c>
      <c r="H24" s="34">
        <v>6666.67</v>
      </c>
      <c r="I24" s="34">
        <v>6666.67</v>
      </c>
      <c r="J24" s="35">
        <f>I24/G24</f>
        <v>0.30000004499998428</v>
      </c>
      <c r="K24" s="76">
        <v>22222.22</v>
      </c>
      <c r="L24" s="76">
        <f>L25+L27</f>
        <v>22222.210000000003</v>
      </c>
      <c r="M24" s="76">
        <f>M25+M27</f>
        <v>22222.210000000003</v>
      </c>
      <c r="N24" s="35">
        <f>M24/K24</f>
        <v>0.99999954999995511</v>
      </c>
      <c r="O24" s="6"/>
      <c r="P24" s="6"/>
      <c r="Q24" s="6"/>
      <c r="R24" s="6"/>
    </row>
    <row r="25" spans="1:19" ht="34.5" customHeight="1" thickBot="1">
      <c r="A25" s="110"/>
      <c r="B25" s="7" t="s">
        <v>36</v>
      </c>
      <c r="C25" s="39">
        <v>4444.45</v>
      </c>
      <c r="D25" s="39">
        <v>0</v>
      </c>
      <c r="E25" s="39">
        <v>0</v>
      </c>
      <c r="F25" s="35">
        <f t="shared" si="2"/>
        <v>0</v>
      </c>
      <c r="G25" s="34">
        <v>2222.23</v>
      </c>
      <c r="H25" s="34">
        <v>666.67</v>
      </c>
      <c r="I25" s="34">
        <v>666.67</v>
      </c>
      <c r="J25" s="35">
        <f t="shared" ref="J25:J27" si="6">I25/G25</f>
        <v>0.30000044999842501</v>
      </c>
      <c r="K25" s="76">
        <v>2222.23</v>
      </c>
      <c r="L25" s="76">
        <v>2222.2199999999998</v>
      </c>
      <c r="M25" s="76">
        <v>2222.2199999999998</v>
      </c>
      <c r="N25" s="35">
        <f t="shared" ref="N25:N27" si="7">M25/K25</f>
        <v>0.99999550001574988</v>
      </c>
      <c r="O25" s="6"/>
      <c r="P25" s="6"/>
      <c r="Q25" s="6"/>
      <c r="R25" s="6"/>
    </row>
    <row r="26" spans="1:19" ht="34.5" customHeight="1" thickBot="1">
      <c r="A26" s="110"/>
      <c r="B26" s="7" t="s">
        <v>12</v>
      </c>
      <c r="C26" s="39">
        <v>0</v>
      </c>
      <c r="D26" s="39">
        <v>0</v>
      </c>
      <c r="E26" s="39">
        <v>0</v>
      </c>
      <c r="F26" s="35">
        <v>0</v>
      </c>
      <c r="G26" s="34">
        <v>0</v>
      </c>
      <c r="H26" s="34">
        <v>0</v>
      </c>
      <c r="I26" s="34">
        <v>0</v>
      </c>
      <c r="J26" s="35">
        <v>0</v>
      </c>
      <c r="K26" s="76">
        <v>0</v>
      </c>
      <c r="L26" s="76">
        <v>0</v>
      </c>
      <c r="M26" s="76">
        <v>0</v>
      </c>
      <c r="N26" s="35">
        <v>0</v>
      </c>
      <c r="O26" s="6"/>
      <c r="P26" s="6"/>
      <c r="Q26" s="6"/>
      <c r="R26" s="6"/>
    </row>
    <row r="27" spans="1:19" ht="34.5" customHeight="1" thickBot="1">
      <c r="A27" s="110"/>
      <c r="B27" s="7" t="s">
        <v>13</v>
      </c>
      <c r="C27" s="39">
        <v>20000</v>
      </c>
      <c r="D27" s="39">
        <v>0</v>
      </c>
      <c r="E27" s="39">
        <v>0</v>
      </c>
      <c r="F27" s="35">
        <f t="shared" si="2"/>
        <v>0</v>
      </c>
      <c r="G27" s="34">
        <v>20000</v>
      </c>
      <c r="H27" s="34">
        <v>5999.99</v>
      </c>
      <c r="I27" s="34">
        <v>5999.99</v>
      </c>
      <c r="J27" s="35">
        <f t="shared" si="6"/>
        <v>0.29999949999999997</v>
      </c>
      <c r="K27" s="76">
        <v>20000</v>
      </c>
      <c r="L27" s="76">
        <v>19999.990000000002</v>
      </c>
      <c r="M27" s="76">
        <v>19999.990000000002</v>
      </c>
      <c r="N27" s="35">
        <f t="shared" si="7"/>
        <v>0.99999950000000004</v>
      </c>
      <c r="O27" s="6"/>
      <c r="P27" s="6"/>
      <c r="Q27" s="6"/>
      <c r="R27" s="6"/>
    </row>
    <row r="28" spans="1:19" ht="34.5" customHeight="1" thickBot="1">
      <c r="A28" s="117"/>
      <c r="B28" s="7" t="s">
        <v>14</v>
      </c>
      <c r="C28" s="39">
        <v>0</v>
      </c>
      <c r="D28" s="39">
        <v>0</v>
      </c>
      <c r="E28" s="39">
        <v>0</v>
      </c>
      <c r="F28" s="35">
        <v>0</v>
      </c>
      <c r="G28" s="34">
        <v>0</v>
      </c>
      <c r="H28" s="34">
        <v>0</v>
      </c>
      <c r="I28" s="34">
        <v>0</v>
      </c>
      <c r="J28" s="35">
        <v>0</v>
      </c>
      <c r="K28" s="76">
        <v>0</v>
      </c>
      <c r="L28" s="76">
        <v>0</v>
      </c>
      <c r="M28" s="76">
        <v>0</v>
      </c>
      <c r="N28" s="35">
        <v>0</v>
      </c>
      <c r="O28" s="6"/>
      <c r="P28" s="6"/>
      <c r="Q28" s="6"/>
      <c r="R28" s="6"/>
    </row>
    <row r="29" spans="1:19" ht="15.75" thickBot="1">
      <c r="A29" s="109" t="s">
        <v>15</v>
      </c>
      <c r="B29" s="5" t="s">
        <v>10</v>
      </c>
      <c r="C29" s="42">
        <f>C13+C19+C24</f>
        <v>66351.649999999994</v>
      </c>
      <c r="D29" s="42">
        <f t="shared" ref="D29:E29" si="8">D13+D19+D24</f>
        <v>12572.15</v>
      </c>
      <c r="E29" s="42">
        <f t="shared" si="8"/>
        <v>12572.15</v>
      </c>
      <c r="F29" s="37">
        <f t="shared" si="2"/>
        <v>0.18947757892983824</v>
      </c>
      <c r="G29" s="36">
        <f>G13+G19+G24</f>
        <v>64129.399999999994</v>
      </c>
      <c r="H29" s="36">
        <f t="shared" ref="H29:I29" si="9">H13+H19+H24</f>
        <v>26030.299999999996</v>
      </c>
      <c r="I29" s="36">
        <f t="shared" si="9"/>
        <v>26030.299999999996</v>
      </c>
      <c r="J29" s="37">
        <f>I29/G29</f>
        <v>0.40590275287153782</v>
      </c>
      <c r="K29" s="77">
        <f>K13+K19+K24</f>
        <v>64129.39</v>
      </c>
      <c r="L29" s="77">
        <f t="shared" ref="L29:M29" si="10">L13+L19+L24</f>
        <v>64129.380000000005</v>
      </c>
      <c r="M29" s="77">
        <f t="shared" si="10"/>
        <v>64129.380000000005</v>
      </c>
      <c r="N29" s="37">
        <f>M29/K29</f>
        <v>0.99999984406525633</v>
      </c>
      <c r="O29" s="6"/>
      <c r="P29" s="6"/>
      <c r="Q29" s="6"/>
      <c r="R29" s="6"/>
    </row>
    <row r="30" spans="1:19" ht="49.5" customHeight="1" thickBot="1">
      <c r="A30" s="110"/>
      <c r="B30" s="7" t="s">
        <v>36</v>
      </c>
      <c r="C30" s="39">
        <f t="shared" ref="C30:E33" si="11">C14+C20+C25</f>
        <v>9054.25</v>
      </c>
      <c r="D30" s="39">
        <f t="shared" si="11"/>
        <v>1382.9299999999998</v>
      </c>
      <c r="E30" s="39">
        <f t="shared" si="11"/>
        <v>1382.9299999999998</v>
      </c>
      <c r="F30" s="35">
        <f t="shared" si="2"/>
        <v>0.15273821685948585</v>
      </c>
      <c r="G30" s="34">
        <f t="shared" ref="G30:G33" si="12">G14+G20+G25</f>
        <v>6832</v>
      </c>
      <c r="H30" s="34">
        <f t="shared" ref="H30:I32" si="13">H14+H20+H25</f>
        <v>2796.66</v>
      </c>
      <c r="I30" s="34">
        <f t="shared" si="13"/>
        <v>2796.66</v>
      </c>
      <c r="J30" s="35">
        <f t="shared" ref="J30:J32" si="14">I30/G30</f>
        <v>0.40934718969555034</v>
      </c>
      <c r="K30" s="77">
        <f t="shared" ref="K30:M33" si="15">K14+K20+K25</f>
        <v>6832</v>
      </c>
      <c r="L30" s="77">
        <f t="shared" si="15"/>
        <v>6831.99</v>
      </c>
      <c r="M30" s="77">
        <f t="shared" si="15"/>
        <v>6831.99</v>
      </c>
      <c r="N30" s="37">
        <f t="shared" ref="N30:N32" si="16">M30/K30</f>
        <v>0.99999853629976576</v>
      </c>
      <c r="O30" s="6"/>
      <c r="P30" s="6"/>
      <c r="Q30" s="6"/>
      <c r="R30" s="6"/>
    </row>
    <row r="31" spans="1:19" ht="36.75" customHeight="1" thickBot="1">
      <c r="A31" s="110"/>
      <c r="B31" s="7" t="s">
        <v>12</v>
      </c>
      <c r="C31" s="39">
        <f t="shared" si="11"/>
        <v>5652</v>
      </c>
      <c r="D31" s="39">
        <f t="shared" si="11"/>
        <v>1695.6</v>
      </c>
      <c r="E31" s="39">
        <f t="shared" si="11"/>
        <v>1695.6</v>
      </c>
      <c r="F31" s="35">
        <f t="shared" si="2"/>
        <v>0.3</v>
      </c>
      <c r="G31" s="34">
        <f t="shared" si="12"/>
        <v>5652</v>
      </c>
      <c r="H31" s="34">
        <f t="shared" si="13"/>
        <v>3593.55</v>
      </c>
      <c r="I31" s="34">
        <f t="shared" si="13"/>
        <v>3593.55</v>
      </c>
      <c r="J31" s="35">
        <f t="shared" si="14"/>
        <v>0.63580148619957544</v>
      </c>
      <c r="K31" s="77">
        <f t="shared" si="15"/>
        <v>5652</v>
      </c>
      <c r="L31" s="77">
        <f t="shared" si="15"/>
        <v>5652</v>
      </c>
      <c r="M31" s="77">
        <f t="shared" si="15"/>
        <v>5652</v>
      </c>
      <c r="N31" s="37">
        <f t="shared" si="16"/>
        <v>1</v>
      </c>
      <c r="O31" s="6"/>
      <c r="P31" s="6"/>
      <c r="Q31" s="6"/>
      <c r="R31" s="6"/>
    </row>
    <row r="32" spans="1:19" ht="32.25" customHeight="1" thickBot="1">
      <c r="A32" s="110"/>
      <c r="B32" s="7" t="s">
        <v>13</v>
      </c>
      <c r="C32" s="39">
        <f t="shared" si="11"/>
        <v>51645.4</v>
      </c>
      <c r="D32" s="39">
        <f t="shared" si="11"/>
        <v>9493.6200000000008</v>
      </c>
      <c r="E32" s="39">
        <f t="shared" si="11"/>
        <v>9493.6200000000008</v>
      </c>
      <c r="F32" s="35">
        <f t="shared" si="2"/>
        <v>0.18382314785053461</v>
      </c>
      <c r="G32" s="34">
        <f t="shared" si="12"/>
        <v>51645.4</v>
      </c>
      <c r="H32" s="34">
        <f t="shared" si="13"/>
        <v>19640.080000000002</v>
      </c>
      <c r="I32" s="34">
        <f t="shared" si="13"/>
        <v>19640.080000000002</v>
      </c>
      <c r="J32" s="35">
        <f t="shared" si="14"/>
        <v>0.38028711172727875</v>
      </c>
      <c r="K32" s="77">
        <f t="shared" si="15"/>
        <v>51645.4</v>
      </c>
      <c r="L32" s="77">
        <f t="shared" si="15"/>
        <v>51645.39</v>
      </c>
      <c r="M32" s="77">
        <f t="shared" si="15"/>
        <v>51645.39</v>
      </c>
      <c r="N32" s="37">
        <f t="shared" si="16"/>
        <v>0.99999980637191299</v>
      </c>
      <c r="O32" s="6"/>
      <c r="P32" s="6"/>
      <c r="Q32" s="6"/>
      <c r="R32" s="6"/>
    </row>
    <row r="33" spans="1:18" ht="33" customHeight="1" thickBot="1">
      <c r="A33" s="111"/>
      <c r="B33" s="7" t="s">
        <v>14</v>
      </c>
      <c r="C33" s="39">
        <f t="shared" si="11"/>
        <v>0</v>
      </c>
      <c r="D33" s="39">
        <f t="shared" si="11"/>
        <v>0</v>
      </c>
      <c r="E33" s="39">
        <f t="shared" si="11"/>
        <v>0</v>
      </c>
      <c r="F33" s="35">
        <v>0</v>
      </c>
      <c r="G33" s="34">
        <f t="shared" si="12"/>
        <v>0</v>
      </c>
      <c r="H33" s="34">
        <v>0</v>
      </c>
      <c r="I33" s="34">
        <v>0</v>
      </c>
      <c r="J33" s="35">
        <v>0</v>
      </c>
      <c r="K33" s="77">
        <f t="shared" si="15"/>
        <v>0</v>
      </c>
      <c r="L33" s="77">
        <f t="shared" si="15"/>
        <v>0</v>
      </c>
      <c r="M33" s="77">
        <f t="shared" si="15"/>
        <v>0</v>
      </c>
      <c r="N33" s="37">
        <v>0</v>
      </c>
      <c r="O33" s="6"/>
      <c r="P33" s="6"/>
      <c r="Q33" s="6"/>
      <c r="R33" s="6"/>
    </row>
    <row r="35" spans="1:18">
      <c r="A35" s="26" t="s">
        <v>92</v>
      </c>
      <c r="B35" s="27" t="s">
        <v>104</v>
      </c>
    </row>
  </sheetData>
  <mergeCells count="25">
    <mergeCell ref="G8:J8"/>
    <mergeCell ref="O8:R8"/>
    <mergeCell ref="A12:R12"/>
    <mergeCell ref="A18:R18"/>
    <mergeCell ref="A24:A28"/>
    <mergeCell ref="K8:N8"/>
    <mergeCell ref="L9:L10"/>
    <mergeCell ref="M9:M10"/>
    <mergeCell ref="N9:N10"/>
    <mergeCell ref="A29:A33"/>
    <mergeCell ref="P9:P10"/>
    <mergeCell ref="Q9:Q10"/>
    <mergeCell ref="A5:R5"/>
    <mergeCell ref="R9:R10"/>
    <mergeCell ref="A13:A17"/>
    <mergeCell ref="A19:A23"/>
    <mergeCell ref="D9:D10"/>
    <mergeCell ref="E9:E10"/>
    <mergeCell ref="F9:F10"/>
    <mergeCell ref="H9:H10"/>
    <mergeCell ref="I9:I10"/>
    <mergeCell ref="J9:J10"/>
    <mergeCell ref="A8:A10"/>
    <mergeCell ref="B8:B10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Перечень МП</vt:lpstr>
      <vt:lpstr>Спорт</vt:lpstr>
      <vt:lpstr>Культура</vt:lpstr>
      <vt:lpstr>Молодежь</vt:lpstr>
      <vt:lpstr>Дороги</vt:lpstr>
      <vt:lpstr>3-ОЗ</vt:lpstr>
      <vt:lpstr>Управление имуществом</vt:lpstr>
      <vt:lpstr>Благоустройство</vt:lpstr>
      <vt:lpstr>Комфортн.среда</vt:lpstr>
      <vt:lpstr>ГО ЧС</vt:lpstr>
      <vt:lpstr>Терроризм</vt:lpstr>
      <vt:lpstr>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2023-10-31T08:45:44Z</dcterms:modified>
</cp:coreProperties>
</file>